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P&amp;L" sheetId="1" r:id="rId1"/>
    <sheet name="BSheet" sheetId="2" r:id="rId2"/>
    <sheet name="Qtr Notes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<sst xmlns="http://schemas.openxmlformats.org/spreadsheetml/2006/main" count="275" uniqueCount="204">
  <si>
    <t>WIDETECH (MALAYSIA) BERHAD</t>
  </si>
  <si>
    <t>(Company No. 113939-U)</t>
  </si>
  <si>
    <t>(Incorporated in Malaysia)</t>
  </si>
  <si>
    <t>AND ITS SUBSIDIARIES</t>
  </si>
  <si>
    <t>QUARTERLY REPORT ON CONSOLIDATED RESULTS FOR THE FINANCIAL QUARTER ENDED 30-JUNE-2001</t>
  </si>
  <si>
    <t>(The figures have not been audited)</t>
  </si>
  <si>
    <t>INDIVIDUAL PERIOD</t>
  </si>
  <si>
    <t>CUMULATIVE PERIOD</t>
  </si>
  <si>
    <t>CURRENT</t>
  </si>
  <si>
    <t xml:space="preserve">PRECEDING YEAR </t>
  </si>
  <si>
    <t>YEAR</t>
  </si>
  <si>
    <t xml:space="preserve">CORRESPONDING </t>
  </si>
  <si>
    <t>QUARTER</t>
  </si>
  <si>
    <t>TODATE</t>
  </si>
  <si>
    <t>PERIOD</t>
  </si>
  <si>
    <t>RM`000</t>
  </si>
  <si>
    <t>a</t>
  </si>
  <si>
    <t>Turnover</t>
  </si>
  <si>
    <t>b</t>
  </si>
  <si>
    <t>Investment income</t>
  </si>
  <si>
    <t>c</t>
  </si>
  <si>
    <t>Other income including interest income</t>
  </si>
  <si>
    <t>Operating profit before interest on borrowings,</t>
  </si>
  <si>
    <t>depreciation and amortisation, exceeding items,</t>
  </si>
  <si>
    <t>taxation and minority interests.</t>
  </si>
  <si>
    <t>Interest on borrowings</t>
  </si>
  <si>
    <t>Depreciation and amortisation</t>
  </si>
  <si>
    <t xml:space="preserve"> </t>
  </si>
  <si>
    <t>d</t>
  </si>
  <si>
    <t>Exceptional items</t>
  </si>
  <si>
    <t>e</t>
  </si>
  <si>
    <t>Operating profit/(loss) after interest on borrowings,</t>
  </si>
  <si>
    <t>depreciation and amortisation, exceptional items,</t>
  </si>
  <si>
    <t>but before taxation and minority interests</t>
  </si>
  <si>
    <t>f</t>
  </si>
  <si>
    <t>Share of results of associated companies</t>
  </si>
  <si>
    <t>g</t>
  </si>
  <si>
    <t>Profit/(loss) before taxation</t>
  </si>
  <si>
    <t>h</t>
  </si>
  <si>
    <t>Taxation</t>
  </si>
  <si>
    <t>I</t>
  </si>
  <si>
    <t>Profit/(loss) after taxation but before minority interests</t>
  </si>
  <si>
    <t>j</t>
  </si>
  <si>
    <t>Minority interests</t>
  </si>
  <si>
    <t>k</t>
  </si>
  <si>
    <t>Profit attributable to shareholders of the Company</t>
  </si>
  <si>
    <t>Earnings/(loss) per shares (sen)</t>
  </si>
  <si>
    <t>(based on 18,000,000 ordinary shares)</t>
  </si>
  <si>
    <t>CONSOLIDATED BALANCE SHEET AT 30 JUNE 2001</t>
  </si>
  <si>
    <t>(Unaudited)</t>
  </si>
  <si>
    <t>Audited</t>
  </si>
  <si>
    <t xml:space="preserve">As at </t>
  </si>
  <si>
    <t>end of</t>
  </si>
  <si>
    <t>Fixed assets</t>
  </si>
  <si>
    <t>Intangible assets</t>
  </si>
  <si>
    <t>Expenditure carried forward</t>
  </si>
  <si>
    <t>Current assets</t>
  </si>
  <si>
    <t>Stocks</t>
  </si>
  <si>
    <t>Trade debtors</t>
  </si>
  <si>
    <t>Other debtors, deposits and prepayments</t>
  </si>
  <si>
    <t>Fixed deposits with licensed banks</t>
  </si>
  <si>
    <t>Cash and bank balances</t>
  </si>
  <si>
    <t>Current liabilities</t>
  </si>
  <si>
    <t>Trade creditors</t>
  </si>
  <si>
    <t>Other creditors and accruals</t>
  </si>
  <si>
    <t>Bank borrowings</t>
  </si>
  <si>
    <t>Provision for taxation</t>
  </si>
  <si>
    <t>Proposed dividend</t>
  </si>
  <si>
    <t>Net current assets</t>
  </si>
  <si>
    <t>Shareholders' Funds</t>
  </si>
  <si>
    <t>Share capital</t>
  </si>
  <si>
    <t>Capital reserve (non-distributable)</t>
  </si>
  <si>
    <t>Reserve on consolidation (non distributable)</t>
  </si>
  <si>
    <t>Exchange fluctuation reserve (non distributable)</t>
  </si>
  <si>
    <t>Retained profits</t>
  </si>
  <si>
    <t>Term loans</t>
  </si>
  <si>
    <t>Hire purchase creditors</t>
  </si>
  <si>
    <t>Deferred taxation</t>
  </si>
  <si>
    <t>Net tangible assets per share (RM)</t>
  </si>
  <si>
    <t xml:space="preserve">NOTES TO THE QUARTERLY REPORT FOR THE FINANCIAL QUARTER ENDED </t>
  </si>
  <si>
    <t>30-JUNE-2001</t>
  </si>
  <si>
    <t>Accounting Policies</t>
  </si>
  <si>
    <t>The accounting of the Group are prepared using the same accounting policies, method</t>
  </si>
  <si>
    <t>of computation and basis of consolidation as those used in the preparation of the most</t>
  </si>
  <si>
    <t>recent financial statements.</t>
  </si>
  <si>
    <t xml:space="preserve">There were no exceptional items for the financial period under review. </t>
  </si>
  <si>
    <t>Extraordinary items</t>
  </si>
  <si>
    <t>There were no extraordinary items for the financial period under review.</t>
  </si>
  <si>
    <t>RM'000</t>
  </si>
  <si>
    <t>Current taxation</t>
  </si>
  <si>
    <t>- Current period</t>
  </si>
  <si>
    <t>Total</t>
  </si>
  <si>
    <t>Pre-acquisition profit</t>
  </si>
  <si>
    <t>There were no pre-acquisition profit for the financial period under review.</t>
  </si>
  <si>
    <t>Profit/(loss) on sale of properties and/or investments</t>
  </si>
  <si>
    <t xml:space="preserve">There were no material profits or losses on sales of properties / investments for the financial </t>
  </si>
  <si>
    <t>period under review.</t>
  </si>
  <si>
    <t>Quoted securities</t>
  </si>
  <si>
    <t>There were no purchases or disposal of quoted shares for the financial period to date</t>
  </si>
  <si>
    <t>Changes in the composition of the Group</t>
  </si>
  <si>
    <t>On 26-July-2001, the Directors had announced that the Share Sale Agreement of the</t>
  </si>
  <si>
    <t>disposal of  96% equity interest in Wire Master Spring Sdn Bhd dated 28-March-2000</t>
  </si>
  <si>
    <t xml:space="preserve">has been terminated as the condition precedent could not be fulfilled. </t>
  </si>
  <si>
    <t>Changes in the composition of the Group (Cont'd)</t>
  </si>
  <si>
    <t>On 25-Oct-2000, the Directors had announced the Proposed Acquisition of 100% equity interest in</t>
  </si>
  <si>
    <t>Chip Lam Seng Berhad for a total purchase consideration of RM199,614,000 ("Proposed Acquisition").</t>
  </si>
  <si>
    <t xml:space="preserve">On 13-Dec-2000, the Directors had further announced that the Company had entered into a </t>
  </si>
  <si>
    <t xml:space="preserve">supplementary sales and purchase agreement to revise the purchase consideration for the </t>
  </si>
  <si>
    <t>Proposed Acquisition to RM166,107,500. The shareholders of the Company had approved the</t>
  </si>
  <si>
    <t>Proposed Acquisition at the Company's Extraordinary General Meeting held on 17-Jan-2001.</t>
  </si>
  <si>
    <t xml:space="preserve">However, the Securities Commission ("SC") had, vide its letter dated 15-June-2001, rejected the </t>
  </si>
  <si>
    <t>Proposed Acquisition. Subsequently, the Directors has decided not to make an appeal to SC</t>
  </si>
  <si>
    <t>as all parties concerned were not able to reach an agreement on an appropriate revised proposal to</t>
  </si>
  <si>
    <t>support an appeal to SC.</t>
  </si>
  <si>
    <t>Status of corporate proposals</t>
  </si>
  <si>
    <t>On 25-Oct-2000, the Company had announced the following corporate proposals :-</t>
  </si>
  <si>
    <t>a)   Proposed Acquisition, as disclosed in Note 8</t>
  </si>
  <si>
    <t>b)   Proposed bonds issue of RM75,000,000 nominal value of 3% redeemable unsecured bonds</t>
  </si>
  <si>
    <t xml:space="preserve">      2001/2006 together with 32,000,000 detachable warrants 2001/2006 at 100% nominal value </t>
  </si>
  <si>
    <t xml:space="preserve">      of Bonds on a 'bought deal' basis </t>
  </si>
  <si>
    <t xml:space="preserve">c)   Proposed establishment of an employees' share option scheme ("ESOS") for eligible executive </t>
  </si>
  <si>
    <t xml:space="preserve">      directors and employees of Widetech and its subsidiary companies </t>
  </si>
  <si>
    <t>d)   Proposed increase in the authorised share capital from RM50,000,000 comprising 50,000,000</t>
  </si>
  <si>
    <t xml:space="preserve">     ordinary shares to RM150,000,000 comprising 150,000,000 ordinary shares by the creation of</t>
  </si>
  <si>
    <t xml:space="preserve">     an additional 100,000,000 new ordinary shares; and </t>
  </si>
  <si>
    <t xml:space="preserve">e)   Proposed transfer of the listing status of the Company from the Second Board to the Main </t>
  </si>
  <si>
    <t xml:space="preserve">      Board of the Kuala Lumpur Stock Exchange upon completion of the Proposed Acquisition</t>
  </si>
  <si>
    <t>Approvals have been obtained from the following relevant authorities :</t>
  </si>
  <si>
    <t>i)   Bank Negara Malaysia</t>
  </si>
  <si>
    <t>ii)  Foreign Investment Committee</t>
  </si>
  <si>
    <t>iii) Malaysian International Trade and Industry</t>
  </si>
  <si>
    <t>However, as disclosed in Note 8, the SC had rejected these corporate proposals, except for the</t>
  </si>
  <si>
    <t>proposed ESOS and proposed increase in the authorised share capital of the Company. As at the date</t>
  </si>
  <si>
    <t>of this report, the proposed ESOS has yet to be implemented.</t>
  </si>
  <si>
    <t>Seasonal or Cyclical Factors</t>
  </si>
  <si>
    <t>The Group performance is normally not affected by the seasonal and cyclical factor except</t>
  </si>
  <si>
    <t xml:space="preserve">during the festive seasons and holidays in the month of December and January whereby there </t>
  </si>
  <si>
    <t>is shorter production and trading time.</t>
  </si>
  <si>
    <t>Group Borrowings and Debt Securities</t>
  </si>
  <si>
    <t>The Group borrowings and debt securities as at 30 June 2001 are as follows:-</t>
  </si>
  <si>
    <t>A</t>
  </si>
  <si>
    <t>Secured</t>
  </si>
  <si>
    <t xml:space="preserve">Unsecured </t>
  </si>
  <si>
    <t>Bank overdrafts</t>
  </si>
  <si>
    <t>Bankers' acceptance</t>
  </si>
  <si>
    <t>Revolving credit</t>
  </si>
  <si>
    <t>Trust receipts</t>
  </si>
  <si>
    <t>Term loans (short term portion)</t>
  </si>
  <si>
    <t>B</t>
  </si>
  <si>
    <t>Analysis of repayments:</t>
  </si>
  <si>
    <t>Within 1 year</t>
  </si>
  <si>
    <t>After 1 year</t>
  </si>
  <si>
    <t>Less:- amount repayable within 1 year (including under bank borrowings)</t>
  </si>
  <si>
    <t>Issuance of equity or debts securities etc.</t>
  </si>
  <si>
    <t>There were no issuance and repayment of debt and equity securities, share buy-backs, share</t>
  </si>
  <si>
    <t xml:space="preserve">cancellations, share held as treasury shares and resale of treasury shares for the financial </t>
  </si>
  <si>
    <t>Contingent liabilities</t>
  </si>
  <si>
    <t>Contingent liabilities of the group consists of corporate guarantee issued to a financial</t>
  </si>
  <si>
    <t>institution for banking facilities granted to a former subsidiary, Widetech Manufacturing Sdn Bhd</t>
  </si>
  <si>
    <t>("WMSB") for RM7,200,000. However, WMSB has placed deposits with the financial institution</t>
  </si>
  <si>
    <t>to facilitate settlement of this facility by August 2001 and hence, the said corporate guarantee</t>
  </si>
  <si>
    <t>is in the process of being discharged.</t>
  </si>
  <si>
    <t>Off balance sheet financial instruments</t>
  </si>
  <si>
    <r>
      <t>The Group did not have any financial instruments with off balance sheet risk as at</t>
    </r>
    <r>
      <rPr>
        <b/>
        <sz val="10"/>
        <rFont val="Arial"/>
        <family val="0"/>
      </rPr>
      <t xml:space="preserve"> </t>
    </r>
    <r>
      <rPr>
        <sz val="10"/>
        <rFont val="Arial"/>
        <family val="2"/>
      </rPr>
      <t>6 August</t>
    </r>
  </si>
  <si>
    <t>2001 (the latest practicable date which is not earlier than 7 days from the date of issue of this</t>
  </si>
  <si>
    <t>quarterly report).</t>
  </si>
  <si>
    <t>Material pending litigation.</t>
  </si>
  <si>
    <r>
      <t xml:space="preserve">The Group was not engaged in any material litigation as at </t>
    </r>
    <r>
      <rPr>
        <sz val="10"/>
        <rFont val="Arial"/>
        <family val="2"/>
      </rPr>
      <t>16 August 2001</t>
    </r>
    <r>
      <rPr>
        <sz val="10"/>
        <rFont val="Arial"/>
        <family val="0"/>
      </rPr>
      <t xml:space="preserve"> (the latest</t>
    </r>
  </si>
  <si>
    <t>practicable date which is not earlier than 7 days from the date of issue of this quarterly report).</t>
  </si>
  <si>
    <t>Segmental reporting</t>
  </si>
  <si>
    <t>Financial data by geographical segment for the group</t>
  </si>
  <si>
    <t>Profit/(Loss)</t>
  </si>
  <si>
    <t>Gross Assets</t>
  </si>
  <si>
    <t>Before</t>
  </si>
  <si>
    <t>Employed</t>
  </si>
  <si>
    <t>RM,000</t>
  </si>
  <si>
    <t>Malaysia</t>
  </si>
  <si>
    <t>Singapore</t>
  </si>
  <si>
    <t>Financial data by business segment for the Group</t>
  </si>
  <si>
    <t>Manufacturing</t>
  </si>
  <si>
    <t>Trading</t>
  </si>
  <si>
    <t>Others</t>
  </si>
  <si>
    <t>Material changes in the Quarterly Results compared to the results of the Preceding Quarter</t>
  </si>
  <si>
    <t xml:space="preserve">For the 1st quarter ended 30 June 2001, the Group achieved a turnover of RM1.6million </t>
  </si>
  <si>
    <t>and generated pre-tax profit of RM0.05million as compared to RM1.3million and RM1.9million in the</t>
  </si>
  <si>
    <t>4th quarter of the last financial year ended 31 March 2001. Turnover was slightly higher compared</t>
  </si>
  <si>
    <t>to Preceding Quarter.The exceptionally higher pre-tax profit for the Preceding Quarter was mainly</t>
  </si>
  <si>
    <t xml:space="preserve">due to the capitalisation of some expenses which was previously charged to the profit and loss </t>
  </si>
  <si>
    <t>account and reversal of provision for doubtful debts made in the previous financial year.</t>
  </si>
  <si>
    <t>Review of the performance of the Company and its Principal Subsidiaries.</t>
  </si>
  <si>
    <t xml:space="preserve">The pre-tax profit for current year todate of RM0.05million compared to the preceding year </t>
  </si>
  <si>
    <t xml:space="preserve">corresponding period pre-tax loss of RM3.6million was mainly due to the exclusion of the </t>
  </si>
  <si>
    <t>results of disposed loss making subsidiaries in the preceding year.</t>
  </si>
  <si>
    <t xml:space="preserve">Prospects </t>
  </si>
  <si>
    <t xml:space="preserve">The performance of the Group has improved compared to the previous year. Efforts are being </t>
  </si>
  <si>
    <t xml:space="preserve">taken to identify new business opportunities which will be able to improve the Group's earnings </t>
  </si>
  <si>
    <t>in the future.</t>
  </si>
  <si>
    <t>Dividend</t>
  </si>
  <si>
    <t>No dividend has been paid, declared or proposed since the end of previous financial year.</t>
  </si>
  <si>
    <t>BY ORDER OF THE BOARD</t>
  </si>
  <si>
    <t xml:space="preserve">Mah Li Chen  </t>
  </si>
  <si>
    <t>Ricky Thong Yew Fook</t>
  </si>
  <si>
    <t>Joint Secretaries</t>
  </si>
  <si>
    <t>Dated this 16 August 2001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</si>
</sst>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_ ;_ * \-#,##0_ ;_ * &quot;-&quot;??_ ;_ @_ "/>
    <numFmt numFmtId="165" formatCode="_ * #,##0.00_ ;_ * \-#,##0.00_ ;_ * &quot;-&quot;??_ ;_ @_ "/>
  </numFmts>
  <fonts count="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0"/>
    </font>
    <font>
      <i/>
      <sz val="10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  <xf numFmtId="164" fontId="0" fillId="0" borderId="0" xfId="15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164" fontId="1" fillId="0" borderId="0" xfId="15" applyNumberFormat="1" applyFont="1" applyAlignment="1">
      <alignment horizontal="center"/>
    </xf>
    <xf numFmtId="15" fontId="2" fillId="0" borderId="0" xfId="0" applyNumberFormat="1" applyFont="1" applyBorder="1" applyAlignment="1" quotePrefix="1">
      <alignment/>
    </xf>
    <xf numFmtId="164" fontId="1" fillId="0" borderId="0" xfId="15" applyNumberFormat="1" applyFont="1" applyAlignment="1">
      <alignment horizontal="center"/>
    </xf>
    <xf numFmtId="0" fontId="1" fillId="0" borderId="0" xfId="0" applyFont="1" applyAlignment="1">
      <alignment horizontal="center"/>
    </xf>
    <xf numFmtId="15" fontId="0" fillId="0" borderId="0" xfId="15" applyNumberFormat="1" applyFont="1" applyAlignment="1">
      <alignment horizontal="center"/>
    </xf>
    <xf numFmtId="164" fontId="0" fillId="0" borderId="0" xfId="15" applyNumberFormat="1" applyFont="1" applyAlignment="1">
      <alignment horizontal="center"/>
    </xf>
    <xf numFmtId="164" fontId="0" fillId="0" borderId="0" xfId="15" applyNumberFormat="1" applyFont="1" applyAlignment="1">
      <alignment/>
    </xf>
    <xf numFmtId="0" fontId="0" fillId="0" borderId="0" xfId="0" applyFont="1" applyAlignment="1">
      <alignment/>
    </xf>
    <xf numFmtId="3" fontId="0" fillId="0" borderId="0" xfId="15" applyNumberFormat="1" applyFont="1" applyAlignment="1">
      <alignment/>
    </xf>
    <xf numFmtId="3" fontId="0" fillId="0" borderId="0" xfId="0" applyNumberFormat="1" applyFont="1" applyAlignment="1">
      <alignment/>
    </xf>
    <xf numFmtId="4" fontId="0" fillId="0" borderId="0" xfId="15" applyNumberFormat="1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Continuous"/>
    </xf>
    <xf numFmtId="164" fontId="0" fillId="0" borderId="0" xfId="15" applyNumberFormat="1" applyAlignment="1">
      <alignment horizontal="centerContinuous"/>
    </xf>
    <xf numFmtId="164" fontId="0" fillId="0" borderId="0" xfId="15" applyNumberFormat="1" applyAlignment="1">
      <alignment horizontal="center"/>
    </xf>
    <xf numFmtId="164" fontId="0" fillId="0" borderId="0" xfId="15" applyNumberFormat="1" applyFont="1" applyAlignment="1">
      <alignment horizontal="center"/>
    </xf>
    <xf numFmtId="15" fontId="2" fillId="0" borderId="0" xfId="0" applyNumberFormat="1" applyFont="1" applyBorder="1" applyAlignment="1">
      <alignment/>
    </xf>
    <xf numFmtId="15" fontId="0" fillId="0" borderId="0" xfId="15" applyNumberFormat="1" applyAlignment="1">
      <alignment horizontal="center"/>
    </xf>
    <xf numFmtId="164" fontId="3" fillId="0" borderId="0" xfId="15" applyNumberFormat="1" applyFont="1" applyAlignment="1">
      <alignment horizontal="center"/>
    </xf>
    <xf numFmtId="164" fontId="0" fillId="0" borderId="1" xfId="15" applyNumberFormat="1" applyBorder="1" applyAlignment="1">
      <alignment/>
    </xf>
    <xf numFmtId="164" fontId="0" fillId="0" borderId="2" xfId="15" applyNumberFormat="1" applyBorder="1" applyAlignment="1">
      <alignment/>
    </xf>
    <xf numFmtId="164" fontId="0" fillId="0" borderId="3" xfId="15" applyNumberFormat="1" applyBorder="1" applyAlignment="1">
      <alignment/>
    </xf>
    <xf numFmtId="164" fontId="0" fillId="0" borderId="4" xfId="15" applyNumberFormat="1" applyBorder="1" applyAlignment="1">
      <alignment/>
    </xf>
    <xf numFmtId="164" fontId="0" fillId="0" borderId="0" xfId="15" applyNumberFormat="1" applyBorder="1" applyAlignment="1">
      <alignment/>
    </xf>
    <xf numFmtId="43" fontId="0" fillId="0" borderId="0" xfId="15" applyAlignment="1">
      <alignment/>
    </xf>
    <xf numFmtId="164" fontId="0" fillId="0" borderId="0" xfId="15" applyNumberFormat="1" applyFont="1" applyAlignment="1">
      <alignment horizontal="centerContinuous"/>
    </xf>
    <xf numFmtId="15" fontId="0" fillId="0" borderId="0" xfId="0" applyNumberFormat="1" applyAlignment="1" quotePrefix="1">
      <alignment horizontal="centerContinuous"/>
    </xf>
    <xf numFmtId="0" fontId="0" fillId="0" borderId="0" xfId="0" applyFont="1" applyAlignment="1">
      <alignment horizontal="centerContinuous"/>
    </xf>
    <xf numFmtId="164" fontId="0" fillId="0" borderId="0" xfId="15" applyNumberFormat="1" applyFont="1" applyAlignment="1">
      <alignment horizontal="centerContinuous"/>
    </xf>
    <xf numFmtId="15" fontId="0" fillId="0" borderId="0" xfId="0" applyNumberFormat="1" applyFont="1" applyAlignment="1">
      <alignment horizontal="center"/>
    </xf>
    <xf numFmtId="15" fontId="1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 quotePrefix="1">
      <alignment/>
    </xf>
    <xf numFmtId="3" fontId="0" fillId="0" borderId="0" xfId="0" applyNumberFormat="1" applyAlignment="1">
      <alignment horizontal="center"/>
    </xf>
    <xf numFmtId="15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164" fontId="0" fillId="0" borderId="0" xfId="15" applyNumberFormat="1" applyBorder="1" applyAlignment="1">
      <alignment/>
    </xf>
    <xf numFmtId="3" fontId="0" fillId="0" borderId="0" xfId="0" applyNumberFormat="1" applyAlignment="1">
      <alignment horizontal="right"/>
    </xf>
    <xf numFmtId="3" fontId="0" fillId="0" borderId="0" xfId="15" applyNumberFormat="1" applyFont="1" applyBorder="1" applyAlignment="1" quotePrefix="1">
      <alignment horizontal="right"/>
    </xf>
    <xf numFmtId="3" fontId="0" fillId="0" borderId="0" xfId="15" applyNumberFormat="1" applyBorder="1" applyAlignment="1">
      <alignment horizontal="right"/>
    </xf>
    <xf numFmtId="3" fontId="0" fillId="0" borderId="5" xfId="15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0" xfId="15" applyNumberFormat="1" applyAlignment="1">
      <alignment horizontal="right"/>
    </xf>
    <xf numFmtId="3" fontId="4" fillId="0" borderId="5" xfId="15" applyNumberFormat="1" applyFont="1" applyBorder="1" applyAlignment="1">
      <alignment horizontal="right"/>
    </xf>
    <xf numFmtId="3" fontId="4" fillId="0" borderId="0" xfId="15" applyNumberFormat="1" applyFont="1" applyBorder="1" applyAlignment="1">
      <alignment horizontal="right"/>
    </xf>
    <xf numFmtId="3" fontId="0" fillId="0" borderId="0" xfId="15" applyNumberFormat="1" applyAlignment="1">
      <alignment/>
    </xf>
    <xf numFmtId="0" fontId="5" fillId="0" borderId="0" xfId="0" applyFont="1" applyAlignment="1">
      <alignment/>
    </xf>
    <xf numFmtId="3" fontId="0" fillId="0" borderId="0" xfId="15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164" fontId="0" fillId="0" borderId="0" xfId="15" applyNumberFormat="1" applyBorder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ounts\QuarterlyResult\KLSE%20QTR%20wp.30.06.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tr P&amp;L"/>
      <sheetName val="Qtr P&amp;L (2)"/>
      <sheetName val="B Sheet Qtr"/>
      <sheetName val="B Sheet Qtr (2)"/>
      <sheetName val="Qtr NOTES"/>
      <sheetName val="adjustment"/>
      <sheetName val="EPA(S)"/>
      <sheetName val="Sheet12"/>
      <sheetName val="Sheet13"/>
      <sheetName val="Sheet14"/>
      <sheetName val="Sheet15"/>
      <sheetName val="Sheet16"/>
    </sheetNames>
    <sheetDataSet>
      <sheetData sheetId="0">
        <row r="44">
          <cell r="H44">
            <v>0</v>
          </cell>
        </row>
      </sheetData>
      <sheetData sheetId="1">
        <row r="12">
          <cell r="F12">
            <v>1628</v>
          </cell>
          <cell r="H12">
            <v>1628</v>
          </cell>
        </row>
        <row r="13">
          <cell r="F13">
            <v>0</v>
          </cell>
          <cell r="H13">
            <v>0</v>
          </cell>
        </row>
        <row r="14">
          <cell r="F14">
            <v>0</v>
          </cell>
          <cell r="H14">
            <v>0</v>
          </cell>
        </row>
        <row r="16">
          <cell r="F16">
            <v>431</v>
          </cell>
          <cell r="H16">
            <v>431</v>
          </cell>
        </row>
        <row r="18">
          <cell r="F18">
            <v>-209</v>
          </cell>
          <cell r="H18">
            <v>-209</v>
          </cell>
        </row>
        <row r="20">
          <cell r="F20">
            <v>-177</v>
          </cell>
          <cell r="H20">
            <v>-177</v>
          </cell>
        </row>
        <row r="22">
          <cell r="F22">
            <v>0</v>
          </cell>
          <cell r="H22">
            <v>0</v>
          </cell>
        </row>
        <row r="24">
          <cell r="F24">
            <v>45</v>
          </cell>
          <cell r="H24">
            <v>45</v>
          </cell>
        </row>
        <row r="28">
          <cell r="F28">
            <v>0</v>
          </cell>
          <cell r="H28">
            <v>0</v>
          </cell>
        </row>
        <row r="30">
          <cell r="F30">
            <v>45</v>
          </cell>
          <cell r="H30">
            <v>45</v>
          </cell>
        </row>
        <row r="32">
          <cell r="F32">
            <v>0</v>
          </cell>
          <cell r="H32">
            <v>0</v>
          </cell>
        </row>
        <row r="34">
          <cell r="F34">
            <v>45</v>
          </cell>
          <cell r="H34">
            <v>45</v>
          </cell>
        </row>
        <row r="36">
          <cell r="F36">
            <v>-3</v>
          </cell>
          <cell r="H36">
            <v>-3</v>
          </cell>
        </row>
        <row r="38">
          <cell r="F38">
            <v>42</v>
          </cell>
          <cell r="H38">
            <v>42</v>
          </cell>
        </row>
        <row r="55">
          <cell r="E55">
            <v>131</v>
          </cell>
          <cell r="F55">
            <v>863</v>
          </cell>
          <cell r="G55">
            <v>522</v>
          </cell>
          <cell r="H55">
            <v>112</v>
          </cell>
          <cell r="L55">
            <v>1628</v>
          </cell>
        </row>
        <row r="67">
          <cell r="H67">
            <v>-14</v>
          </cell>
        </row>
        <row r="73">
          <cell r="E73">
            <v>-276</v>
          </cell>
          <cell r="F73">
            <v>238</v>
          </cell>
          <cell r="G73">
            <v>97</v>
          </cell>
          <cell r="H73">
            <v>-14</v>
          </cell>
          <cell r="L73">
            <v>45</v>
          </cell>
        </row>
      </sheetData>
      <sheetData sheetId="3">
        <row r="8">
          <cell r="D8">
            <v>1056</v>
          </cell>
          <cell r="E8">
            <v>545</v>
          </cell>
          <cell r="F8">
            <v>0</v>
          </cell>
          <cell r="H8">
            <v>140</v>
          </cell>
          <cell r="O8">
            <v>17193</v>
          </cell>
        </row>
        <row r="11">
          <cell r="D11">
            <v>0</v>
          </cell>
          <cell r="E11">
            <v>0</v>
          </cell>
          <cell r="F11">
            <v>0</v>
          </cell>
          <cell r="H11">
            <v>0</v>
          </cell>
          <cell r="O11">
            <v>0</v>
          </cell>
        </row>
        <row r="12">
          <cell r="H12">
            <v>0</v>
          </cell>
          <cell r="O12">
            <v>0</v>
          </cell>
        </row>
        <row r="14">
          <cell r="H14">
            <v>595</v>
          </cell>
          <cell r="O14">
            <v>0</v>
          </cell>
        </row>
        <row r="17">
          <cell r="O17">
            <v>1649</v>
          </cell>
        </row>
        <row r="18">
          <cell r="O18">
            <v>1464</v>
          </cell>
        </row>
        <row r="19">
          <cell r="O19">
            <v>558</v>
          </cell>
        </row>
        <row r="20">
          <cell r="O20">
            <v>25</v>
          </cell>
        </row>
        <row r="21">
          <cell r="O21">
            <v>104</v>
          </cell>
        </row>
        <row r="22">
          <cell r="D22">
            <v>2132</v>
          </cell>
          <cell r="E22">
            <v>1176</v>
          </cell>
          <cell r="F22">
            <v>268</v>
          </cell>
          <cell r="H22">
            <v>59</v>
          </cell>
          <cell r="O22">
            <v>3800</v>
          </cell>
        </row>
        <row r="26">
          <cell r="O26">
            <v>748</v>
          </cell>
        </row>
        <row r="27">
          <cell r="O27">
            <v>3854</v>
          </cell>
        </row>
        <row r="28">
          <cell r="O28">
            <v>5578</v>
          </cell>
        </row>
        <row r="29">
          <cell r="O29">
            <v>797</v>
          </cell>
        </row>
        <row r="30">
          <cell r="O30">
            <v>0</v>
          </cell>
        </row>
        <row r="47">
          <cell r="O47">
            <v>18000</v>
          </cell>
        </row>
        <row r="48">
          <cell r="O48">
            <v>2349</v>
          </cell>
        </row>
        <row r="49">
          <cell r="O49">
            <v>489</v>
          </cell>
        </row>
        <row r="50">
          <cell r="O50">
            <v>36</v>
          </cell>
        </row>
        <row r="51">
          <cell r="O51">
            <v>-12942</v>
          </cell>
        </row>
        <row r="52">
          <cell r="O52">
            <v>45</v>
          </cell>
        </row>
        <row r="56">
          <cell r="O56">
            <v>7</v>
          </cell>
        </row>
        <row r="58">
          <cell r="O58">
            <v>2018</v>
          </cell>
        </row>
        <row r="59">
          <cell r="O59">
            <v>0</v>
          </cell>
        </row>
        <row r="61">
          <cell r="O61">
            <v>14</v>
          </cell>
        </row>
        <row r="95">
          <cell r="K95">
            <v>2018</v>
          </cell>
        </row>
        <row r="98">
          <cell r="O98">
            <v>2643</v>
          </cell>
        </row>
        <row r="99">
          <cell r="O99">
            <v>154</v>
          </cell>
        </row>
        <row r="100">
          <cell r="O100">
            <v>2018</v>
          </cell>
        </row>
        <row r="101">
          <cell r="O101">
            <v>153</v>
          </cell>
        </row>
        <row r="102">
          <cell r="O102">
            <v>610</v>
          </cell>
        </row>
        <row r="106">
          <cell r="K106">
            <v>610</v>
          </cell>
        </row>
        <row r="107">
          <cell r="K10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workbookViewId="0" topLeftCell="A1">
      <selection activeCell="F20" sqref="F20"/>
    </sheetView>
  </sheetViews>
  <sheetFormatPr defaultColWidth="9.140625" defaultRowHeight="12.75"/>
  <cols>
    <col min="1" max="1" width="4.421875" style="0" customWidth="1"/>
    <col min="2" max="2" width="4.7109375" style="0" customWidth="1"/>
    <col min="7" max="7" width="8.00390625" style="0" customWidth="1"/>
    <col min="8" max="8" width="9.00390625" style="0" bestFit="1" customWidth="1"/>
    <col min="9" max="9" width="14.140625" style="0" bestFit="1" customWidth="1"/>
    <col min="11" max="11" width="14.140625" style="0" bestFit="1" customWidth="1"/>
  </cols>
  <sheetData>
    <row r="1" spans="1:11" ht="12.75">
      <c r="A1" s="1"/>
      <c r="B1" s="1"/>
      <c r="H1" s="2"/>
      <c r="I1" s="2"/>
      <c r="J1" s="3"/>
      <c r="K1" s="3"/>
    </row>
    <row r="2" spans="1:11" ht="12.75">
      <c r="A2" s="1"/>
      <c r="B2" s="1"/>
      <c r="H2" s="2"/>
      <c r="I2" s="2"/>
      <c r="J2" s="3"/>
      <c r="K2" s="3"/>
    </row>
    <row r="3" spans="1:9" ht="12.75">
      <c r="A3" s="1"/>
      <c r="B3" s="1"/>
      <c r="H3" s="4"/>
      <c r="I3" s="4"/>
    </row>
    <row r="4" spans="1:9" ht="12.75">
      <c r="A4" s="5" t="s">
        <v>0</v>
      </c>
      <c r="B4" s="5"/>
      <c r="C4" s="5"/>
      <c r="D4" s="5"/>
      <c r="E4" s="5"/>
      <c r="F4" s="5"/>
      <c r="G4" s="5"/>
      <c r="H4" s="5"/>
      <c r="I4" s="1"/>
    </row>
    <row r="5" spans="1:9" ht="12.75">
      <c r="A5" s="5" t="s">
        <v>1</v>
      </c>
      <c r="B5" s="5"/>
      <c r="C5" s="5"/>
      <c r="D5" s="5"/>
      <c r="E5" s="5"/>
      <c r="F5" s="5"/>
      <c r="G5" s="5"/>
      <c r="H5" s="5"/>
      <c r="I5" s="1"/>
    </row>
    <row r="6" spans="1:9" ht="12.75">
      <c r="A6" s="5" t="s">
        <v>2</v>
      </c>
      <c r="B6" s="5"/>
      <c r="C6" s="5"/>
      <c r="D6" s="5"/>
      <c r="E6" s="5"/>
      <c r="F6" s="5"/>
      <c r="G6" s="5"/>
      <c r="H6" s="5"/>
      <c r="I6" s="1"/>
    </row>
    <row r="7" spans="1:9" ht="12.75">
      <c r="A7" s="5" t="s">
        <v>3</v>
      </c>
      <c r="B7" s="5"/>
      <c r="C7" s="5"/>
      <c r="D7" s="5"/>
      <c r="E7" s="5"/>
      <c r="F7" s="5"/>
      <c r="G7" s="5"/>
      <c r="H7" s="5"/>
      <c r="I7" s="1"/>
    </row>
    <row r="8" spans="1:9" ht="12.75">
      <c r="A8" s="1"/>
      <c r="B8" s="1"/>
      <c r="H8" s="4"/>
      <c r="I8" s="4"/>
    </row>
    <row r="9" spans="1:11" ht="12.75">
      <c r="A9" s="6" t="s">
        <v>4</v>
      </c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12.75">
      <c r="A10" s="5" t="s">
        <v>5</v>
      </c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9" ht="12.75">
      <c r="A11" s="1"/>
      <c r="B11" s="1"/>
      <c r="H11" s="4"/>
      <c r="I11" s="4"/>
    </row>
    <row r="12" spans="1:9" ht="12.75">
      <c r="A12" s="1"/>
      <c r="B12" s="20"/>
      <c r="C12" s="21"/>
      <c r="D12" s="21"/>
      <c r="E12" s="21"/>
      <c r="H12" s="4"/>
      <c r="I12" s="4"/>
    </row>
    <row r="13" spans="1:11" ht="12.75">
      <c r="A13" s="1"/>
      <c r="B13" s="20"/>
      <c r="C13" s="7"/>
      <c r="D13" s="8"/>
      <c r="E13" s="8"/>
      <c r="H13" s="9" t="s">
        <v>6</v>
      </c>
      <c r="I13" s="9"/>
      <c r="J13" s="9" t="s">
        <v>7</v>
      </c>
      <c r="K13" s="9"/>
    </row>
    <row r="14" spans="1:11" ht="12.75">
      <c r="A14" s="1"/>
      <c r="B14" s="20"/>
      <c r="C14" s="10"/>
      <c r="D14" s="8"/>
      <c r="E14" s="8"/>
      <c r="H14" s="11" t="s">
        <v>8</v>
      </c>
      <c r="I14" s="12" t="s">
        <v>9</v>
      </c>
      <c r="J14" s="11" t="s">
        <v>8</v>
      </c>
      <c r="K14" s="12" t="s">
        <v>9</v>
      </c>
    </row>
    <row r="15" spans="1:11" ht="12.75">
      <c r="A15" s="1"/>
      <c r="B15" s="20"/>
      <c r="C15" s="21"/>
      <c r="D15" s="21"/>
      <c r="E15" s="21"/>
      <c r="H15" s="11" t="s">
        <v>10</v>
      </c>
      <c r="I15" s="12" t="s">
        <v>11</v>
      </c>
      <c r="J15" s="11" t="s">
        <v>10</v>
      </c>
      <c r="K15" s="12" t="s">
        <v>11</v>
      </c>
    </row>
    <row r="16" spans="1:11" ht="12.75">
      <c r="A16" s="1"/>
      <c r="B16" s="1"/>
      <c r="H16" s="11" t="s">
        <v>12</v>
      </c>
      <c r="I16" s="12" t="s">
        <v>12</v>
      </c>
      <c r="J16" s="11" t="s">
        <v>13</v>
      </c>
      <c r="K16" s="12" t="s">
        <v>14</v>
      </c>
    </row>
    <row r="17" spans="1:11" ht="12.75">
      <c r="A17" s="1"/>
      <c r="B17" s="1"/>
      <c r="H17" s="13">
        <v>37072</v>
      </c>
      <c r="I17" s="13">
        <v>36707</v>
      </c>
      <c r="J17" s="13">
        <v>37072</v>
      </c>
      <c r="K17" s="13">
        <v>36707</v>
      </c>
    </row>
    <row r="18" spans="1:11" ht="12.75">
      <c r="A18" s="1"/>
      <c r="B18" s="1"/>
      <c r="H18" s="14" t="s">
        <v>15</v>
      </c>
      <c r="I18" s="14" t="s">
        <v>15</v>
      </c>
      <c r="J18" s="14" t="s">
        <v>15</v>
      </c>
      <c r="K18" s="14" t="s">
        <v>15</v>
      </c>
    </row>
    <row r="19" spans="1:11" ht="12.75">
      <c r="A19" s="1"/>
      <c r="B19" s="1"/>
      <c r="H19" s="15"/>
      <c r="I19" s="15"/>
      <c r="J19" s="16"/>
      <c r="K19" s="16"/>
    </row>
    <row r="20" spans="1:11" ht="12.75">
      <c r="A20" s="1">
        <v>1</v>
      </c>
      <c r="B20" s="1" t="s">
        <v>16</v>
      </c>
      <c r="C20" t="s">
        <v>17</v>
      </c>
      <c r="H20" s="17">
        <f>+'[1]Qtr P&amp;L (2)'!H12</f>
        <v>1628</v>
      </c>
      <c r="I20" s="17">
        <v>8525</v>
      </c>
      <c r="J20" s="18">
        <f>+'[1]Qtr P&amp;L (2)'!F12</f>
        <v>1628</v>
      </c>
      <c r="K20" s="18">
        <v>8525</v>
      </c>
    </row>
    <row r="21" spans="1:11" ht="12.75">
      <c r="A21" s="1"/>
      <c r="B21" s="1"/>
      <c r="H21" s="17"/>
      <c r="I21" s="17"/>
      <c r="J21" s="18"/>
      <c r="K21" s="18"/>
    </row>
    <row r="22" spans="1:11" ht="12.75">
      <c r="A22" s="1"/>
      <c r="B22" s="1" t="s">
        <v>18</v>
      </c>
      <c r="C22" t="s">
        <v>19</v>
      </c>
      <c r="H22" s="17">
        <f>+'[1]Qtr P&amp;L (2)'!H13</f>
        <v>0</v>
      </c>
      <c r="I22" s="17">
        <v>0</v>
      </c>
      <c r="J22" s="18">
        <f>+'[1]Qtr P&amp;L (2)'!F13</f>
        <v>0</v>
      </c>
      <c r="K22" s="18">
        <v>0</v>
      </c>
    </row>
    <row r="23" spans="1:11" ht="12.75">
      <c r="A23" s="1"/>
      <c r="B23" s="1"/>
      <c r="H23" s="17"/>
      <c r="I23" s="17"/>
      <c r="J23" s="18"/>
      <c r="K23" s="18"/>
    </row>
    <row r="24" spans="1:11" ht="12.75">
      <c r="A24" s="1"/>
      <c r="B24" s="1" t="s">
        <v>20</v>
      </c>
      <c r="C24" t="s">
        <v>21</v>
      </c>
      <c r="H24" s="17">
        <f>+'[1]Qtr P&amp;L (2)'!H14</f>
        <v>0</v>
      </c>
      <c r="I24" s="17">
        <v>80</v>
      </c>
      <c r="J24" s="18">
        <f>+'[1]Qtr P&amp;L (2)'!F14</f>
        <v>0</v>
      </c>
      <c r="K24" s="18">
        <v>80</v>
      </c>
    </row>
    <row r="25" spans="1:11" ht="12.75">
      <c r="A25" s="1"/>
      <c r="B25" s="1"/>
      <c r="H25" s="17"/>
      <c r="I25" s="17"/>
      <c r="J25" s="18"/>
      <c r="K25" s="18"/>
    </row>
    <row r="26" spans="1:11" ht="12.75">
      <c r="A26" s="1">
        <v>2</v>
      </c>
      <c r="B26" s="1" t="s">
        <v>16</v>
      </c>
      <c r="C26" t="s">
        <v>22</v>
      </c>
      <c r="H26" s="17">
        <f>+'[1]Qtr P&amp;L (2)'!H16</f>
        <v>431</v>
      </c>
      <c r="I26" s="17">
        <f>-3361-I30-I32-I34</f>
        <v>-2751</v>
      </c>
      <c r="J26" s="18">
        <f>+'[1]Qtr P&amp;L (2)'!F16</f>
        <v>431</v>
      </c>
      <c r="K26" s="18">
        <v>-2751</v>
      </c>
    </row>
    <row r="27" spans="1:11" ht="12.75">
      <c r="A27" s="1"/>
      <c r="B27" s="1"/>
      <c r="C27" t="s">
        <v>23</v>
      </c>
      <c r="H27" s="17"/>
      <c r="I27" s="17"/>
      <c r="J27" s="18"/>
      <c r="K27" s="18"/>
    </row>
    <row r="28" spans="1:11" ht="12.75">
      <c r="A28" s="1"/>
      <c r="B28" s="1"/>
      <c r="C28" t="s">
        <v>24</v>
      </c>
      <c r="H28" s="17"/>
      <c r="I28" s="17"/>
      <c r="J28" s="18"/>
      <c r="K28" s="18"/>
    </row>
    <row r="29" spans="1:11" ht="12.75">
      <c r="A29" s="1"/>
      <c r="B29" s="1"/>
      <c r="H29" s="17"/>
      <c r="I29" s="17"/>
      <c r="J29" s="18"/>
      <c r="K29" s="18"/>
    </row>
    <row r="30" spans="1:11" ht="12.75">
      <c r="A30" s="1"/>
      <c r="B30" s="1" t="s">
        <v>18</v>
      </c>
      <c r="C30" t="s">
        <v>25</v>
      </c>
      <c r="H30" s="17">
        <f>+'[1]Qtr P&amp;L (2)'!H18</f>
        <v>-209</v>
      </c>
      <c r="I30" s="17">
        <v>-307</v>
      </c>
      <c r="J30" s="18">
        <f>+'[1]Qtr P&amp;L (2)'!F18</f>
        <v>-209</v>
      </c>
      <c r="K30" s="18">
        <v>-307</v>
      </c>
    </row>
    <row r="31" spans="1:11" ht="12.75">
      <c r="A31" s="1"/>
      <c r="B31" s="1"/>
      <c r="H31" s="17"/>
      <c r="I31" s="17"/>
      <c r="J31" s="18"/>
      <c r="K31" s="18"/>
    </row>
    <row r="32" spans="1:11" ht="12.75">
      <c r="A32" s="1"/>
      <c r="B32" s="1" t="s">
        <v>20</v>
      </c>
      <c r="C32" t="s">
        <v>26</v>
      </c>
      <c r="H32" s="17">
        <f>+'[1]Qtr P&amp;L (2)'!H20</f>
        <v>-177</v>
      </c>
      <c r="I32" s="17">
        <v>-303</v>
      </c>
      <c r="J32" s="18">
        <f>+'[1]Qtr P&amp;L (2)'!F20</f>
        <v>-177</v>
      </c>
      <c r="K32" s="18">
        <v>-303</v>
      </c>
    </row>
    <row r="33" spans="1:11" ht="12.75">
      <c r="A33" s="1"/>
      <c r="B33" s="1"/>
      <c r="H33" s="17" t="s">
        <v>27</v>
      </c>
      <c r="I33" s="17"/>
      <c r="J33" s="18"/>
      <c r="K33" s="18"/>
    </row>
    <row r="34" spans="1:11" ht="12.75">
      <c r="A34" s="1"/>
      <c r="B34" s="1" t="s">
        <v>28</v>
      </c>
      <c r="C34" t="s">
        <v>29</v>
      </c>
      <c r="H34" s="17">
        <f>+'[1]Qtr P&amp;L (2)'!H22</f>
        <v>0</v>
      </c>
      <c r="I34" s="17">
        <v>0</v>
      </c>
      <c r="J34" s="18">
        <f>+'[1]Qtr P&amp;L (2)'!F22</f>
        <v>0</v>
      </c>
      <c r="K34" s="18">
        <v>0</v>
      </c>
    </row>
    <row r="35" spans="1:11" ht="12.75">
      <c r="A35" s="1"/>
      <c r="B35" s="1"/>
      <c r="H35" s="17" t="s">
        <v>27</v>
      </c>
      <c r="I35" s="17"/>
      <c r="J35" s="18"/>
      <c r="K35" s="18"/>
    </row>
    <row r="36" spans="1:11" ht="12.75">
      <c r="A36" s="1"/>
      <c r="B36" s="1" t="s">
        <v>30</v>
      </c>
      <c r="C36" t="s">
        <v>31</v>
      </c>
      <c r="H36" s="17">
        <f>+'[1]Qtr P&amp;L (2)'!H24</f>
        <v>45</v>
      </c>
      <c r="I36" s="17">
        <f>SUM(I26:I35)</f>
        <v>-3361</v>
      </c>
      <c r="J36" s="18">
        <f>+'[1]Qtr P&amp;L (2)'!F24</f>
        <v>45</v>
      </c>
      <c r="K36" s="17">
        <f>SUM(K26:K35)</f>
        <v>-3361</v>
      </c>
    </row>
    <row r="37" spans="1:11" ht="12.75">
      <c r="A37" s="1"/>
      <c r="B37" s="1"/>
      <c r="C37" t="s">
        <v>32</v>
      </c>
      <c r="H37" s="17"/>
      <c r="I37" s="17"/>
      <c r="J37" s="18"/>
      <c r="K37" s="18"/>
    </row>
    <row r="38" spans="1:11" ht="12.75">
      <c r="A38" s="1"/>
      <c r="B38" s="1"/>
      <c r="C38" t="s">
        <v>33</v>
      </c>
      <c r="H38" s="17"/>
      <c r="I38" s="17"/>
      <c r="J38" s="18"/>
      <c r="K38" s="18"/>
    </row>
    <row r="39" spans="1:11" ht="12.75">
      <c r="A39" s="1"/>
      <c r="B39" s="1"/>
      <c r="H39" s="17"/>
      <c r="I39" s="17"/>
      <c r="J39" s="18"/>
      <c r="K39" s="18"/>
    </row>
    <row r="40" spans="1:11" ht="12.75">
      <c r="A40" s="1"/>
      <c r="B40" s="1" t="s">
        <v>34</v>
      </c>
      <c r="C40" t="s">
        <v>35</v>
      </c>
      <c r="H40" s="17">
        <f>+'[1]Qtr P&amp;L (2)'!H28</f>
        <v>0</v>
      </c>
      <c r="I40" s="17">
        <v>0</v>
      </c>
      <c r="J40" s="18">
        <f>+'[1]Qtr P&amp;L (2)'!F28</f>
        <v>0</v>
      </c>
      <c r="K40" s="18">
        <v>0</v>
      </c>
    </row>
    <row r="41" spans="1:11" ht="12.75">
      <c r="A41" s="1"/>
      <c r="B41" s="1"/>
      <c r="H41" s="17"/>
      <c r="I41" s="17"/>
      <c r="J41" s="18"/>
      <c r="K41" s="18"/>
    </row>
    <row r="42" spans="1:11" ht="12.75">
      <c r="A42" s="1"/>
      <c r="B42" s="1" t="s">
        <v>36</v>
      </c>
      <c r="C42" t="s">
        <v>37</v>
      </c>
      <c r="H42" s="17">
        <f>+'[1]Qtr P&amp;L (2)'!H30</f>
        <v>45</v>
      </c>
      <c r="I42" s="18">
        <f>SUM(I36:I41)</f>
        <v>-3361</v>
      </c>
      <c r="J42" s="18">
        <f>+'[1]Qtr P&amp;L (2)'!F30</f>
        <v>45</v>
      </c>
      <c r="K42" s="18">
        <f>SUM(K36:K41)</f>
        <v>-3361</v>
      </c>
    </row>
    <row r="43" spans="1:11" ht="12.75">
      <c r="A43" s="1"/>
      <c r="B43" s="1"/>
      <c r="H43" s="17"/>
      <c r="I43" s="17"/>
      <c r="J43" s="18"/>
      <c r="K43" s="18"/>
    </row>
    <row r="44" spans="1:11" ht="12.75">
      <c r="A44" s="1"/>
      <c r="B44" s="1" t="s">
        <v>38</v>
      </c>
      <c r="C44" t="s">
        <v>39</v>
      </c>
      <c r="H44" s="17">
        <f>+'[1]Qtr P&amp;L (2)'!H32</f>
        <v>0</v>
      </c>
      <c r="I44" s="17">
        <v>0</v>
      </c>
      <c r="J44" s="18">
        <f>+'[1]Qtr P&amp;L (2)'!F32</f>
        <v>0</v>
      </c>
      <c r="K44" s="18">
        <v>0</v>
      </c>
    </row>
    <row r="45" spans="1:11" ht="12.75">
      <c r="A45" s="1"/>
      <c r="B45" s="1"/>
      <c r="H45" s="18"/>
      <c r="I45" s="18"/>
      <c r="J45" s="18"/>
      <c r="K45" s="18"/>
    </row>
    <row r="46" spans="1:11" ht="12.75">
      <c r="A46" s="1"/>
      <c r="B46" s="1" t="s">
        <v>40</v>
      </c>
      <c r="C46" t="s">
        <v>41</v>
      </c>
      <c r="H46" s="17">
        <f>+'[1]Qtr P&amp;L (2)'!H34</f>
        <v>45</v>
      </c>
      <c r="I46" s="18">
        <f>SUM(I42:I44)</f>
        <v>-3361</v>
      </c>
      <c r="J46" s="18">
        <f>+'[1]Qtr P&amp;L (2)'!F34</f>
        <v>45</v>
      </c>
      <c r="K46" s="18">
        <f>SUM(K42:K44)</f>
        <v>-3361</v>
      </c>
    </row>
    <row r="47" spans="1:11" ht="12.75">
      <c r="A47" s="1"/>
      <c r="B47" s="1"/>
      <c r="H47" s="17"/>
      <c r="I47" s="17"/>
      <c r="J47" s="18"/>
      <c r="K47" s="18"/>
    </row>
    <row r="48" spans="1:11" ht="12.75">
      <c r="A48" s="1"/>
      <c r="B48" s="1" t="s">
        <v>42</v>
      </c>
      <c r="C48" t="s">
        <v>43</v>
      </c>
      <c r="H48" s="17">
        <f>+'[1]Qtr P&amp;L (2)'!H36</f>
        <v>-3</v>
      </c>
      <c r="I48" s="17">
        <v>-1</v>
      </c>
      <c r="J48" s="18">
        <f>+'[1]Qtr P&amp;L (2)'!F36</f>
        <v>-3</v>
      </c>
      <c r="K48" s="18">
        <v>-1</v>
      </c>
    </row>
    <row r="49" spans="1:11" ht="12.75">
      <c r="A49" s="1"/>
      <c r="B49" s="1"/>
      <c r="H49" s="17"/>
      <c r="I49" s="17"/>
      <c r="J49" s="18"/>
      <c r="K49" s="18"/>
    </row>
    <row r="50" spans="1:11" ht="12.75">
      <c r="A50" s="1"/>
      <c r="B50" s="1" t="s">
        <v>44</v>
      </c>
      <c r="C50" t="s">
        <v>45</v>
      </c>
      <c r="H50" s="17">
        <f>+'[1]Qtr P&amp;L (2)'!H38</f>
        <v>42</v>
      </c>
      <c r="I50" s="18">
        <f>SUM(I46:I49)</f>
        <v>-3362</v>
      </c>
      <c r="J50" s="18">
        <f>+'[1]Qtr P&amp;L (2)'!F38</f>
        <v>42</v>
      </c>
      <c r="K50" s="18">
        <f>SUM(K46:K49)</f>
        <v>-3362</v>
      </c>
    </row>
    <row r="51" spans="1:11" ht="12.75">
      <c r="A51" s="1"/>
      <c r="B51" s="1"/>
      <c r="H51" s="17"/>
      <c r="I51" s="17"/>
      <c r="J51" s="18"/>
      <c r="K51" s="18"/>
    </row>
    <row r="52" spans="1:11" ht="12.75">
      <c r="A52" s="1">
        <v>3</v>
      </c>
      <c r="B52" s="1"/>
      <c r="C52" t="s">
        <v>46</v>
      </c>
      <c r="H52" s="17"/>
      <c r="I52" s="17"/>
      <c r="J52" s="18"/>
      <c r="K52" s="18"/>
    </row>
    <row r="53" spans="1:11" ht="12.75">
      <c r="A53" s="1"/>
      <c r="B53" s="1"/>
      <c r="C53" t="s">
        <v>47</v>
      </c>
      <c r="H53" s="19">
        <f>+H50/180</f>
        <v>0.23333333333333334</v>
      </c>
      <c r="I53" s="19">
        <f>+I50/180</f>
        <v>-18.677777777777777</v>
      </c>
      <c r="J53" s="19">
        <f>+J50/180</f>
        <v>0.23333333333333334</v>
      </c>
      <c r="K53" s="19">
        <f>+K50/180</f>
        <v>-18.677777777777777</v>
      </c>
    </row>
  </sheetData>
  <mergeCells count="8">
    <mergeCell ref="A9:K9"/>
    <mergeCell ref="A10:K10"/>
    <mergeCell ref="H13:I13"/>
    <mergeCell ref="J13:K13"/>
    <mergeCell ref="A4:H4"/>
    <mergeCell ref="A5:H5"/>
    <mergeCell ref="A6:H6"/>
    <mergeCell ref="A7:H7"/>
  </mergeCells>
  <printOptions/>
  <pageMargins left="0.55" right="0.62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56"/>
  <sheetViews>
    <sheetView workbookViewId="0" topLeftCell="A1">
      <selection activeCell="J15" sqref="J15"/>
    </sheetView>
  </sheetViews>
  <sheetFormatPr defaultColWidth="9.140625" defaultRowHeight="12.75"/>
  <cols>
    <col min="8" max="8" width="11.57421875" style="0" bestFit="1" customWidth="1"/>
  </cols>
  <sheetData>
    <row r="1" ht="12.75">
      <c r="H1" s="4"/>
    </row>
    <row r="2" spans="2:8" ht="12.75">
      <c r="B2" s="5" t="s">
        <v>0</v>
      </c>
      <c r="C2" s="5"/>
      <c r="D2" s="5"/>
      <c r="E2" s="5"/>
      <c r="F2" s="5"/>
      <c r="G2" s="5"/>
      <c r="H2" s="5"/>
    </row>
    <row r="3" spans="2:8" ht="12.75">
      <c r="B3" s="5" t="s">
        <v>1</v>
      </c>
      <c r="C3" s="5"/>
      <c r="D3" s="5"/>
      <c r="E3" s="5"/>
      <c r="F3" s="5"/>
      <c r="G3" s="5"/>
      <c r="H3" s="5"/>
    </row>
    <row r="4" spans="2:8" ht="12.75">
      <c r="B4" s="5" t="s">
        <v>2</v>
      </c>
      <c r="C4" s="5"/>
      <c r="D4" s="5"/>
      <c r="E4" s="5"/>
      <c r="F4" s="5"/>
      <c r="G4" s="5"/>
      <c r="H4" s="5"/>
    </row>
    <row r="5" spans="2:8" ht="12.75">
      <c r="B5" s="5" t="s">
        <v>3</v>
      </c>
      <c r="C5" s="5"/>
      <c r="D5" s="5"/>
      <c r="E5" s="5"/>
      <c r="F5" s="5"/>
      <c r="G5" s="5"/>
      <c r="H5" s="5"/>
    </row>
    <row r="6" spans="2:8" ht="12.75">
      <c r="B6" s="5" t="s">
        <v>48</v>
      </c>
      <c r="C6" s="5"/>
      <c r="D6" s="5"/>
      <c r="E6" s="5"/>
      <c r="F6" s="5"/>
      <c r="G6" s="5"/>
      <c r="H6" s="5"/>
    </row>
    <row r="7" spans="2:8" ht="12.75">
      <c r="B7" s="22"/>
      <c r="C7" s="22"/>
      <c r="D7" s="22"/>
      <c r="E7" s="22"/>
      <c r="F7" s="22"/>
      <c r="G7" s="22"/>
      <c r="H7" s="23"/>
    </row>
    <row r="8" spans="2:9" ht="12.75">
      <c r="B8" s="20"/>
      <c r="C8" s="21"/>
      <c r="D8" s="21"/>
      <c r="E8" s="21"/>
      <c r="H8" s="24" t="s">
        <v>49</v>
      </c>
      <c r="I8" s="25" t="s">
        <v>50</v>
      </c>
    </row>
    <row r="9" spans="2:9" ht="12.75">
      <c r="B9" s="20"/>
      <c r="C9" s="7"/>
      <c r="D9" s="21"/>
      <c r="E9" s="21"/>
      <c r="H9" s="24" t="s">
        <v>51</v>
      </c>
      <c r="I9" s="24" t="s">
        <v>51</v>
      </c>
    </row>
    <row r="10" spans="2:9" ht="12.75">
      <c r="B10" s="20"/>
      <c r="C10" s="26"/>
      <c r="D10" s="21"/>
      <c r="E10" s="21"/>
      <c r="H10" s="24" t="s">
        <v>52</v>
      </c>
      <c r="I10" s="24" t="s">
        <v>52</v>
      </c>
    </row>
    <row r="11" spans="2:9" ht="12.75">
      <c r="B11" s="20"/>
      <c r="C11" s="21"/>
      <c r="D11" s="21"/>
      <c r="E11" s="21"/>
      <c r="H11" s="27">
        <v>37072</v>
      </c>
      <c r="I11" s="27">
        <v>36981</v>
      </c>
    </row>
    <row r="12" spans="8:9" ht="12.75">
      <c r="H12" s="28" t="s">
        <v>15</v>
      </c>
      <c r="I12" s="28" t="s">
        <v>15</v>
      </c>
    </row>
    <row r="13" spans="8:9" ht="12.75">
      <c r="H13" s="4"/>
      <c r="I13" s="4"/>
    </row>
    <row r="14" spans="2:9" ht="12.75">
      <c r="B14" t="s">
        <v>53</v>
      </c>
      <c r="H14" s="4">
        <f>'[1]B Sheet Qtr (2)'!O8</f>
        <v>17193</v>
      </c>
      <c r="I14" s="4">
        <v>17703</v>
      </c>
    </row>
    <row r="15" spans="2:9" ht="12.75">
      <c r="B15" t="s">
        <v>54</v>
      </c>
      <c r="H15" s="4"/>
      <c r="I15" s="4"/>
    </row>
    <row r="16" spans="3:9" ht="12.75">
      <c r="C16" t="s">
        <v>55</v>
      </c>
      <c r="H16" s="4">
        <f>'[1]B Sheet Qtr (2)'!O11</f>
        <v>0</v>
      </c>
      <c r="I16" s="4">
        <v>0</v>
      </c>
    </row>
    <row r="17" spans="8:9" ht="12.75">
      <c r="H17" s="4"/>
      <c r="I17" s="4"/>
    </row>
    <row r="18" spans="2:9" ht="13.5" thickBot="1">
      <c r="B18" t="s">
        <v>56</v>
      </c>
      <c r="H18" s="4"/>
      <c r="I18" s="4"/>
    </row>
    <row r="19" spans="3:9" ht="12.75">
      <c r="C19" t="s">
        <v>57</v>
      </c>
      <c r="H19" s="29">
        <f>'[1]B Sheet Qtr (2)'!O17</f>
        <v>1649</v>
      </c>
      <c r="I19" s="29">
        <v>1889</v>
      </c>
    </row>
    <row r="20" spans="3:9" ht="12.75">
      <c r="C20" t="s">
        <v>58</v>
      </c>
      <c r="H20" s="30">
        <f>'[1]B Sheet Qtr (2)'!O18</f>
        <v>1464</v>
      </c>
      <c r="I20" s="30">
        <v>1287</v>
      </c>
    </row>
    <row r="21" spans="3:9" ht="12.75">
      <c r="C21" t="s">
        <v>59</v>
      </c>
      <c r="H21" s="30">
        <f>'[1]B Sheet Qtr (2)'!O19</f>
        <v>558</v>
      </c>
      <c r="I21" s="30">
        <v>137</v>
      </c>
    </row>
    <row r="22" spans="3:9" ht="12.75">
      <c r="C22" t="s">
        <v>60</v>
      </c>
      <c r="H22" s="30">
        <f>'[1]B Sheet Qtr (2)'!O20</f>
        <v>25</v>
      </c>
      <c r="I22" s="30">
        <v>24</v>
      </c>
    </row>
    <row r="23" spans="3:9" ht="13.5" thickBot="1">
      <c r="C23" t="s">
        <v>61</v>
      </c>
      <c r="H23" s="30">
        <f>'[1]B Sheet Qtr (2)'!O21</f>
        <v>104</v>
      </c>
      <c r="I23" s="30">
        <v>83</v>
      </c>
    </row>
    <row r="24" spans="8:9" ht="13.5" thickBot="1">
      <c r="H24" s="31">
        <f>SUM(H19:H23)</f>
        <v>3800</v>
      </c>
      <c r="I24" s="31">
        <f>SUM(I19:I23)</f>
        <v>3420</v>
      </c>
    </row>
    <row r="25" spans="2:9" ht="12.75">
      <c r="B25" t="s">
        <v>62</v>
      </c>
      <c r="H25" s="30"/>
      <c r="I25" s="30"/>
    </row>
    <row r="26" spans="3:9" ht="12.75">
      <c r="C26" t="s">
        <v>63</v>
      </c>
      <c r="H26" s="30">
        <f>'[1]B Sheet Qtr (2)'!O26</f>
        <v>748</v>
      </c>
      <c r="I26" s="30">
        <v>1056</v>
      </c>
    </row>
    <row r="27" spans="3:9" ht="12.75">
      <c r="C27" t="s">
        <v>64</v>
      </c>
      <c r="H27" s="30">
        <f>'[1]B Sheet Qtr (2)'!O27</f>
        <v>3854</v>
      </c>
      <c r="I27" s="30">
        <v>3454</v>
      </c>
    </row>
    <row r="28" spans="3:9" ht="12.75">
      <c r="C28" t="s">
        <v>65</v>
      </c>
      <c r="H28" s="30">
        <f>'[1]B Sheet Qtr (2)'!O28</f>
        <v>5578</v>
      </c>
      <c r="I28" s="30">
        <v>5768</v>
      </c>
    </row>
    <row r="29" spans="3:9" ht="12.75">
      <c r="C29" t="s">
        <v>66</v>
      </c>
      <c r="H29" s="30">
        <f>'[1]B Sheet Qtr (2)'!O29</f>
        <v>797</v>
      </c>
      <c r="I29" s="30">
        <v>829</v>
      </c>
    </row>
    <row r="30" spans="3:9" ht="13.5" thickBot="1">
      <c r="C30" t="s">
        <v>67</v>
      </c>
      <c r="H30" s="30">
        <f>'[1]B Sheet Qtr (2)'!O30</f>
        <v>0</v>
      </c>
      <c r="I30" s="30">
        <v>0</v>
      </c>
    </row>
    <row r="31" spans="8:9" ht="13.5" thickBot="1">
      <c r="H31" s="31">
        <f>SUM(H26:H30)</f>
        <v>10977</v>
      </c>
      <c r="I31" s="31">
        <f>SUM(I26:I30)</f>
        <v>11107</v>
      </c>
    </row>
    <row r="32" spans="8:9" ht="12.75">
      <c r="H32" s="4"/>
      <c r="I32" s="4"/>
    </row>
    <row r="33" spans="2:9" ht="12.75">
      <c r="B33" t="s">
        <v>68</v>
      </c>
      <c r="H33" s="4">
        <f>+H24-H31</f>
        <v>-7177</v>
      </c>
      <c r="I33" s="4">
        <f>+I24-I31</f>
        <v>-7687</v>
      </c>
    </row>
    <row r="34" spans="8:9" ht="13.5" thickBot="1">
      <c r="H34" s="4"/>
      <c r="I34" s="4"/>
    </row>
    <row r="35" spans="8:9" ht="13.5" thickBot="1">
      <c r="H35" s="31">
        <f>SUM(H33)+H14+H16</f>
        <v>10016</v>
      </c>
      <c r="I35" s="31">
        <f>SUM(I33)+I14+I16</f>
        <v>10016</v>
      </c>
    </row>
    <row r="36" spans="8:9" ht="12.75">
      <c r="H36" s="4"/>
      <c r="I36" s="4"/>
    </row>
    <row r="37" spans="2:9" ht="13.5" thickBot="1">
      <c r="B37" t="s">
        <v>69</v>
      </c>
      <c r="H37" s="4"/>
      <c r="I37" s="4"/>
    </row>
    <row r="38" spans="2:9" ht="12.75">
      <c r="B38" t="s">
        <v>70</v>
      </c>
      <c r="H38" s="29">
        <f>'[1]B Sheet Qtr (2)'!O47</f>
        <v>18000</v>
      </c>
      <c r="I38" s="29">
        <v>18000</v>
      </c>
    </row>
    <row r="39" spans="2:9" ht="12.75">
      <c r="B39" t="s">
        <v>71</v>
      </c>
      <c r="H39" s="30">
        <f>'[1]B Sheet Qtr (2)'!O48</f>
        <v>2349</v>
      </c>
      <c r="I39" s="30">
        <v>2349</v>
      </c>
    </row>
    <row r="40" spans="2:9" ht="12.75">
      <c r="B40" t="s">
        <v>72</v>
      </c>
      <c r="H40" s="30">
        <f>'[1]B Sheet Qtr (2)'!O49</f>
        <v>489</v>
      </c>
      <c r="I40" s="30">
        <v>489</v>
      </c>
    </row>
    <row r="41" spans="2:9" ht="12.75">
      <c r="B41" t="s">
        <v>73</v>
      </c>
      <c r="H41" s="30">
        <f>'[1]B Sheet Qtr (2)'!O50</f>
        <v>36</v>
      </c>
      <c r="I41" s="30">
        <v>36</v>
      </c>
    </row>
    <row r="42" spans="2:9" ht="13.5" thickBot="1">
      <c r="B42" t="s">
        <v>74</v>
      </c>
      <c r="H42" s="32">
        <f>'[1]B Sheet Qtr (2)'!O51+'[1]B Sheet Qtr (2)'!O52</f>
        <v>-12897</v>
      </c>
      <c r="I42" s="32">
        <v>-12941</v>
      </c>
    </row>
    <row r="43" spans="8:9" ht="12.75">
      <c r="H43" s="4">
        <f>SUM(H38:H42)</f>
        <v>7977</v>
      </c>
      <c r="I43" s="4">
        <f>SUM(I38:I42)</f>
        <v>7933</v>
      </c>
    </row>
    <row r="44" spans="8:9" ht="12.75">
      <c r="H44" s="4"/>
      <c r="I44" s="4"/>
    </row>
    <row r="45" spans="2:9" ht="12.75">
      <c r="B45" t="s">
        <v>43</v>
      </c>
      <c r="H45" s="4">
        <f>'[1]B Sheet Qtr (2)'!O56</f>
        <v>7</v>
      </c>
      <c r="I45" s="4">
        <v>4</v>
      </c>
    </row>
    <row r="46" spans="2:9" ht="12.75">
      <c r="B46" t="s">
        <v>75</v>
      </c>
      <c r="H46" s="4">
        <f>'[1]B Sheet Qtr (2)'!O58</f>
        <v>2018</v>
      </c>
      <c r="I46" s="4">
        <v>2019</v>
      </c>
    </row>
    <row r="47" spans="2:9" ht="12.75">
      <c r="B47" t="s">
        <v>76</v>
      </c>
      <c r="H47" s="4">
        <f>'[1]B Sheet Qtr (2)'!O59</f>
        <v>0</v>
      </c>
      <c r="I47" s="4">
        <v>46</v>
      </c>
    </row>
    <row r="48" spans="2:9" ht="13.5" thickBot="1">
      <c r="B48" t="s">
        <v>77</v>
      </c>
      <c r="H48" s="4">
        <f>'[1]B Sheet Qtr (2)'!O61</f>
        <v>14</v>
      </c>
      <c r="I48" s="4">
        <v>14</v>
      </c>
    </row>
    <row r="49" spans="8:9" ht="13.5" thickBot="1">
      <c r="H49" s="31">
        <f>SUM(H45:H48)+H43</f>
        <v>10016</v>
      </c>
      <c r="I49" s="31">
        <f>SUM(I45:I48)+I43</f>
        <v>10016</v>
      </c>
    </row>
    <row r="50" spans="8:9" ht="12.75">
      <c r="H50" s="33"/>
      <c r="I50" s="33"/>
    </row>
    <row r="51" spans="2:9" ht="12.75">
      <c r="B51" t="s">
        <v>78</v>
      </c>
      <c r="H51" s="34">
        <f>+H43/18000</f>
        <v>0.44316666666666665</v>
      </c>
      <c r="I51" s="34">
        <f>+I43/18000</f>
        <v>0.44072222222222224</v>
      </c>
    </row>
    <row r="52" ht="12.75">
      <c r="H52" s="4"/>
    </row>
    <row r="53" ht="12.75">
      <c r="H53" s="4"/>
    </row>
    <row r="54" ht="12.75">
      <c r="H54" s="4"/>
    </row>
    <row r="55" ht="12.75">
      <c r="H55" s="4"/>
    </row>
    <row r="56" ht="12.75">
      <c r="H56" s="4"/>
    </row>
  </sheetData>
  <mergeCells count="5">
    <mergeCell ref="B6:H6"/>
    <mergeCell ref="B2:H2"/>
    <mergeCell ref="B3:H3"/>
    <mergeCell ref="B4:H4"/>
    <mergeCell ref="B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9"/>
  <sheetViews>
    <sheetView workbookViewId="0" topLeftCell="A1">
      <selection activeCell="G16" sqref="G16"/>
    </sheetView>
  </sheetViews>
  <sheetFormatPr defaultColWidth="9.140625" defaultRowHeight="12.75"/>
  <cols>
    <col min="1" max="1" width="2.140625" style="0" customWidth="1"/>
    <col min="2" max="2" width="3.00390625" style="0" customWidth="1"/>
    <col min="11" max="11" width="9.7109375" style="0" customWidth="1"/>
  </cols>
  <sheetData>
    <row r="1" spans="1:10" ht="12.75">
      <c r="A1" s="35" t="s">
        <v>27</v>
      </c>
      <c r="B1" s="23"/>
      <c r="C1" s="60"/>
      <c r="D1" s="61"/>
      <c r="E1" s="61"/>
      <c r="J1" s="4"/>
    </row>
    <row r="2" spans="1:10" ht="12.75">
      <c r="A2" s="23"/>
      <c r="B2" s="23"/>
      <c r="C2" s="60"/>
      <c r="D2" s="21"/>
      <c r="E2" s="21"/>
      <c r="G2" s="22"/>
      <c r="H2" s="23"/>
      <c r="I2" s="23"/>
      <c r="J2" s="4"/>
    </row>
    <row r="3" spans="1:10" ht="12.75">
      <c r="A3" s="23"/>
      <c r="B3" s="23"/>
      <c r="C3" s="22" t="s">
        <v>0</v>
      </c>
      <c r="D3" s="22"/>
      <c r="E3" s="22"/>
      <c r="F3" s="22"/>
      <c r="G3" s="22"/>
      <c r="H3" s="23"/>
      <c r="I3" s="23"/>
      <c r="J3" s="23"/>
    </row>
    <row r="4" spans="1:10" ht="12.75">
      <c r="A4" s="23"/>
      <c r="B4" s="23"/>
      <c r="C4" s="22" t="s">
        <v>1</v>
      </c>
      <c r="D4" s="22"/>
      <c r="E4" s="22"/>
      <c r="F4" s="22"/>
      <c r="G4" s="22"/>
      <c r="H4" s="23"/>
      <c r="I4" s="23"/>
      <c r="J4" s="23"/>
    </row>
    <row r="5" spans="2:10" ht="12.75">
      <c r="B5" s="1"/>
      <c r="C5" s="22" t="s">
        <v>2</v>
      </c>
      <c r="D5" s="22"/>
      <c r="E5" s="22"/>
      <c r="F5" s="22"/>
      <c r="G5" s="22"/>
      <c r="H5" s="23"/>
      <c r="I5" s="23"/>
      <c r="J5" s="23"/>
    </row>
    <row r="6" spans="2:10" ht="12.75">
      <c r="B6" s="1"/>
      <c r="C6" s="22" t="s">
        <v>3</v>
      </c>
      <c r="D6" s="22"/>
      <c r="E6" s="22"/>
      <c r="F6" s="22"/>
      <c r="G6" s="22"/>
      <c r="H6" s="22"/>
      <c r="I6" s="22"/>
      <c r="J6" s="23"/>
    </row>
    <row r="7" spans="2:10" ht="12.75">
      <c r="B7" s="1"/>
      <c r="C7" s="22"/>
      <c r="D7" s="22"/>
      <c r="E7" s="22"/>
      <c r="F7" s="22"/>
      <c r="G7" s="22"/>
      <c r="H7" s="22"/>
      <c r="I7" s="22"/>
      <c r="J7" s="23"/>
    </row>
    <row r="8" spans="2:10" ht="12.75">
      <c r="B8" s="1"/>
      <c r="C8" s="22" t="s">
        <v>79</v>
      </c>
      <c r="D8" s="22"/>
      <c r="E8" s="22"/>
      <c r="F8" s="22"/>
      <c r="G8" s="22"/>
      <c r="H8" s="22"/>
      <c r="I8" s="22"/>
      <c r="J8" s="23"/>
    </row>
    <row r="9" spans="2:10" ht="12.75">
      <c r="B9" s="1"/>
      <c r="C9" s="36" t="s">
        <v>80</v>
      </c>
      <c r="D9" s="22"/>
      <c r="E9" s="22"/>
      <c r="F9" s="22"/>
      <c r="G9" s="22"/>
      <c r="H9" s="22"/>
      <c r="I9" s="22"/>
      <c r="J9" s="23"/>
    </row>
    <row r="10" spans="2:10" ht="12.75">
      <c r="B10" s="1"/>
      <c r="C10" s="36"/>
      <c r="D10" s="22"/>
      <c r="E10" s="22"/>
      <c r="F10" s="22"/>
      <c r="G10" s="22"/>
      <c r="H10" s="22"/>
      <c r="I10" s="22"/>
      <c r="J10" s="23"/>
    </row>
    <row r="11" spans="2:10" ht="12.75">
      <c r="B11" s="1"/>
      <c r="C11" s="22"/>
      <c r="D11" s="22"/>
      <c r="E11" s="22"/>
      <c r="F11" s="22"/>
      <c r="G11" s="22"/>
      <c r="H11" s="22"/>
      <c r="I11" s="22"/>
      <c r="J11" s="23"/>
    </row>
    <row r="12" spans="2:10" ht="12.75">
      <c r="B12" s="1">
        <v>1</v>
      </c>
      <c r="C12" t="s">
        <v>81</v>
      </c>
      <c r="J12" s="4"/>
    </row>
    <row r="13" spans="2:10" ht="12.75">
      <c r="B13" s="1"/>
      <c r="C13" t="s">
        <v>82</v>
      </c>
      <c r="J13" s="4"/>
    </row>
    <row r="14" spans="2:10" ht="12.75">
      <c r="B14" s="1"/>
      <c r="C14" t="s">
        <v>83</v>
      </c>
      <c r="J14" s="4"/>
    </row>
    <row r="15" spans="2:10" ht="12.75">
      <c r="B15" s="1"/>
      <c r="C15" t="s">
        <v>84</v>
      </c>
      <c r="J15" s="4"/>
    </row>
    <row r="16" spans="2:10" ht="12.75">
      <c r="B16" s="1"/>
      <c r="J16" s="4"/>
    </row>
    <row r="17" spans="2:10" ht="12.75">
      <c r="B17" s="1">
        <v>2</v>
      </c>
      <c r="C17" t="s">
        <v>29</v>
      </c>
      <c r="J17" s="4"/>
    </row>
    <row r="18" spans="2:10" ht="12.75">
      <c r="B18" s="1"/>
      <c r="C18" t="s">
        <v>85</v>
      </c>
      <c r="J18" s="4"/>
    </row>
    <row r="19" spans="2:10" ht="12.75">
      <c r="B19" s="1"/>
      <c r="J19" s="4"/>
    </row>
    <row r="20" spans="2:10" ht="12.75">
      <c r="B20" s="1">
        <v>3</v>
      </c>
      <c r="C20" t="s">
        <v>86</v>
      </c>
      <c r="J20" s="4"/>
    </row>
    <row r="21" spans="2:10" ht="12.75">
      <c r="B21" s="1"/>
      <c r="C21" t="s">
        <v>87</v>
      </c>
      <c r="J21" s="4"/>
    </row>
    <row r="22" spans="2:10" ht="12.75">
      <c r="B22" s="1"/>
      <c r="J22" s="4"/>
    </row>
    <row r="23" spans="2:10" ht="12.75">
      <c r="B23" s="1">
        <v>4</v>
      </c>
      <c r="C23" t="s">
        <v>39</v>
      </c>
      <c r="J23" s="4"/>
    </row>
    <row r="24" spans="8:10" ht="12.75">
      <c r="H24" s="16"/>
      <c r="I24" s="37"/>
      <c r="J24" s="38"/>
    </row>
    <row r="25" spans="2:10" ht="12.75">
      <c r="B25" s="1"/>
      <c r="H25" s="12" t="s">
        <v>8</v>
      </c>
      <c r="I25" s="12"/>
      <c r="J25" s="11"/>
    </row>
    <row r="26" spans="8:10" ht="12.75">
      <c r="H26" s="12" t="s">
        <v>10</v>
      </c>
      <c r="I26" s="12"/>
      <c r="J26" s="11"/>
    </row>
    <row r="27" spans="2:10" ht="12.75">
      <c r="B27" s="1"/>
      <c r="H27" s="12" t="s">
        <v>12</v>
      </c>
      <c r="I27" s="12"/>
      <c r="J27" s="11"/>
    </row>
    <row r="28" spans="2:10" ht="12.75">
      <c r="B28" s="1"/>
      <c r="H28" s="39">
        <v>37072</v>
      </c>
      <c r="I28" s="40"/>
      <c r="J28" s="40"/>
    </row>
    <row r="29" spans="2:10" ht="12.75">
      <c r="B29" s="1"/>
      <c r="H29" s="41" t="s">
        <v>88</v>
      </c>
      <c r="I29" s="41"/>
      <c r="J29" s="41"/>
    </row>
    <row r="30" spans="2:10" ht="12.75">
      <c r="B30" s="1"/>
      <c r="H30" s="1"/>
      <c r="I30" s="1"/>
      <c r="J30" s="24"/>
    </row>
    <row r="31" spans="2:10" ht="12.75">
      <c r="B31" s="1"/>
      <c r="C31" t="s">
        <v>89</v>
      </c>
      <c r="H31" s="1"/>
      <c r="I31" s="1"/>
      <c r="J31" s="24"/>
    </row>
    <row r="32" spans="2:10" ht="12.75">
      <c r="B32" s="1"/>
      <c r="C32" s="42" t="s">
        <v>90</v>
      </c>
      <c r="H32" s="43">
        <f>-'[1]Qtr P&amp;L'!H44-H34</f>
        <v>0</v>
      </c>
      <c r="I32" s="43"/>
      <c r="J32" s="24"/>
    </row>
    <row r="33" spans="2:10" ht="12.75">
      <c r="B33" s="1"/>
      <c r="C33" t="s">
        <v>77</v>
      </c>
      <c r="H33" s="1"/>
      <c r="I33" s="1"/>
      <c r="J33" s="24"/>
    </row>
    <row r="34" spans="2:10" ht="12.75">
      <c r="B34" s="1"/>
      <c r="C34" s="42" t="s">
        <v>90</v>
      </c>
      <c r="H34" s="1">
        <v>0</v>
      </c>
      <c r="I34" s="1"/>
      <c r="J34" s="24"/>
    </row>
    <row r="35" spans="2:10" ht="12.75">
      <c r="B35" s="1"/>
      <c r="C35" t="s">
        <v>91</v>
      </c>
      <c r="H35" s="43">
        <f>SUM(H32:H34)</f>
        <v>0</v>
      </c>
      <c r="I35" s="1"/>
      <c r="J35" s="24"/>
    </row>
    <row r="36" spans="2:10" ht="12.75">
      <c r="B36" s="1"/>
      <c r="H36" s="1"/>
      <c r="I36" s="1"/>
      <c r="J36" s="24"/>
    </row>
    <row r="37" spans="2:10" ht="12.75">
      <c r="B37" s="1">
        <v>5</v>
      </c>
      <c r="C37" t="s">
        <v>92</v>
      </c>
      <c r="J37" s="4"/>
    </row>
    <row r="38" spans="3:10" ht="12.75">
      <c r="C38" t="s">
        <v>93</v>
      </c>
      <c r="J38" s="4"/>
    </row>
    <row r="39" spans="2:10" ht="12.75">
      <c r="B39" s="1"/>
      <c r="J39" s="4"/>
    </row>
    <row r="40" spans="2:10" ht="12.75">
      <c r="B40" s="1">
        <v>6</v>
      </c>
      <c r="C40" t="s">
        <v>94</v>
      </c>
      <c r="J40" s="4"/>
    </row>
    <row r="41" spans="2:10" ht="12.75">
      <c r="B41" s="1"/>
      <c r="C41" t="s">
        <v>95</v>
      </c>
      <c r="J41" s="4"/>
    </row>
    <row r="42" spans="2:10" ht="12.75">
      <c r="B42" s="1"/>
      <c r="C42" t="s">
        <v>96</v>
      </c>
      <c r="J42" s="4"/>
    </row>
    <row r="43" spans="2:10" ht="12.75">
      <c r="B43" s="1"/>
      <c r="J43" s="4"/>
    </row>
    <row r="44" spans="2:10" ht="12.75">
      <c r="B44" s="1">
        <v>7</v>
      </c>
      <c r="C44" t="s">
        <v>97</v>
      </c>
      <c r="J44" s="4"/>
    </row>
    <row r="45" spans="2:10" ht="12.75">
      <c r="B45" s="1"/>
      <c r="C45" t="s">
        <v>98</v>
      </c>
      <c r="J45" s="4"/>
    </row>
    <row r="46" spans="2:10" ht="12.75">
      <c r="B46" s="1"/>
      <c r="J46" s="4"/>
    </row>
    <row r="47" spans="2:10" ht="12.75">
      <c r="B47" s="1">
        <v>8</v>
      </c>
      <c r="C47" t="s">
        <v>99</v>
      </c>
      <c r="J47" s="4"/>
    </row>
    <row r="48" spans="2:10" ht="12.75">
      <c r="B48" s="1"/>
      <c r="C48" t="s">
        <v>100</v>
      </c>
      <c r="J48" s="4"/>
    </row>
    <row r="49" spans="2:10" ht="12.75">
      <c r="B49" s="1"/>
      <c r="C49" t="s">
        <v>101</v>
      </c>
      <c r="J49" s="4"/>
    </row>
    <row r="50" spans="2:10" ht="12.75">
      <c r="B50" s="1"/>
      <c r="C50" t="s">
        <v>102</v>
      </c>
      <c r="J50" s="4"/>
    </row>
    <row r="51" spans="2:10" ht="12.75">
      <c r="B51" s="1"/>
      <c r="J51" s="4"/>
    </row>
    <row r="52" spans="2:10" ht="12.75">
      <c r="B52" s="1"/>
      <c r="J52" s="4"/>
    </row>
    <row r="53" spans="2:10" ht="12.75">
      <c r="B53" s="1"/>
      <c r="J53" s="4"/>
    </row>
    <row r="54" spans="2:10" ht="12.75">
      <c r="B54" s="1"/>
      <c r="C54" s="22" t="s">
        <v>0</v>
      </c>
      <c r="D54" s="22"/>
      <c r="E54" s="22"/>
      <c r="F54" s="22"/>
      <c r="G54" s="22"/>
      <c r="H54" s="22"/>
      <c r="I54" s="22"/>
      <c r="J54" s="23"/>
    </row>
    <row r="55" spans="2:10" ht="12.75">
      <c r="B55" s="1"/>
      <c r="C55" s="22" t="s">
        <v>1</v>
      </c>
      <c r="D55" s="22"/>
      <c r="E55" s="22"/>
      <c r="F55" s="22"/>
      <c r="G55" s="22"/>
      <c r="H55" s="22"/>
      <c r="I55" s="22"/>
      <c r="J55" s="23"/>
    </row>
    <row r="56" spans="2:10" ht="12.75">
      <c r="B56" s="1"/>
      <c r="C56" s="22" t="s">
        <v>2</v>
      </c>
      <c r="D56" s="22"/>
      <c r="E56" s="22"/>
      <c r="F56" s="22"/>
      <c r="G56" s="22"/>
      <c r="H56" s="22"/>
      <c r="I56" s="22"/>
      <c r="J56" s="23"/>
    </row>
    <row r="57" spans="2:10" ht="12.75">
      <c r="B57" s="1"/>
      <c r="C57" s="22" t="s">
        <v>3</v>
      </c>
      <c r="D57" s="22"/>
      <c r="E57" s="22"/>
      <c r="F57" s="22"/>
      <c r="G57" s="22"/>
      <c r="H57" s="22"/>
      <c r="I57" s="22"/>
      <c r="J57" s="23"/>
    </row>
    <row r="58" spans="2:10" ht="12.75">
      <c r="B58" s="1"/>
      <c r="C58" s="22"/>
      <c r="D58" s="22"/>
      <c r="E58" s="22"/>
      <c r="F58" s="22"/>
      <c r="G58" s="22"/>
      <c r="H58" s="22"/>
      <c r="I58" s="22"/>
      <c r="J58" s="23"/>
    </row>
    <row r="59" spans="2:10" ht="12.75">
      <c r="B59" s="1"/>
      <c r="C59" s="22" t="s">
        <v>79</v>
      </c>
      <c r="D59" s="22"/>
      <c r="E59" s="22"/>
      <c r="F59" s="22"/>
      <c r="G59" s="22"/>
      <c r="H59" s="22"/>
      <c r="I59" s="22"/>
      <c r="J59" s="23"/>
    </row>
    <row r="60" spans="2:10" ht="12.75">
      <c r="B60" s="1"/>
      <c r="C60" s="36" t="str">
        <f>+C9</f>
        <v>30-JUNE-2001</v>
      </c>
      <c r="D60" s="22"/>
      <c r="E60" s="22"/>
      <c r="F60" s="22"/>
      <c r="G60" s="22"/>
      <c r="H60" s="22"/>
      <c r="I60" s="22"/>
      <c r="J60" s="23"/>
    </row>
    <row r="61" spans="2:10" ht="12.75">
      <c r="B61" s="1"/>
      <c r="C61" s="36"/>
      <c r="D61" s="22"/>
      <c r="E61" s="22"/>
      <c r="F61" s="22"/>
      <c r="G61" s="22"/>
      <c r="H61" s="22"/>
      <c r="I61" s="22"/>
      <c r="J61" s="23"/>
    </row>
    <row r="62" spans="2:10" ht="12.75">
      <c r="B62" s="1"/>
      <c r="J62" s="4"/>
    </row>
    <row r="63" spans="2:10" ht="12.75">
      <c r="B63" s="1">
        <v>8</v>
      </c>
      <c r="C63" t="s">
        <v>103</v>
      </c>
      <c r="J63" s="4"/>
    </row>
    <row r="64" spans="2:10" ht="12.75">
      <c r="B64" s="1"/>
      <c r="C64" t="s">
        <v>104</v>
      </c>
      <c r="J64" s="4"/>
    </row>
    <row r="65" spans="2:10" ht="12.75">
      <c r="B65" s="1"/>
      <c r="C65" t="s">
        <v>105</v>
      </c>
      <c r="J65" s="4"/>
    </row>
    <row r="66" spans="2:10" ht="12.75">
      <c r="B66" s="1"/>
      <c r="C66" t="s">
        <v>106</v>
      </c>
      <c r="J66" s="4"/>
    </row>
    <row r="67" spans="2:10" ht="12.75">
      <c r="B67" s="1"/>
      <c r="C67" t="s">
        <v>107</v>
      </c>
      <c r="J67" s="4"/>
    </row>
    <row r="68" spans="2:10" ht="12.75">
      <c r="B68" s="1"/>
      <c r="C68" t="s">
        <v>108</v>
      </c>
      <c r="J68" s="4"/>
    </row>
    <row r="69" spans="2:10" ht="12.75">
      <c r="B69" s="1"/>
      <c r="C69" t="s">
        <v>109</v>
      </c>
      <c r="J69" s="4"/>
    </row>
    <row r="70" spans="2:10" ht="12.75">
      <c r="B70" s="1"/>
      <c r="J70" s="4"/>
    </row>
    <row r="71" spans="2:10" ht="12.75">
      <c r="B71" s="1"/>
      <c r="C71" t="s">
        <v>110</v>
      </c>
      <c r="J71" s="4"/>
    </row>
    <row r="72" spans="2:10" ht="12.75">
      <c r="B72" s="1"/>
      <c r="C72" t="s">
        <v>111</v>
      </c>
      <c r="J72" s="4"/>
    </row>
    <row r="73" spans="2:10" ht="12.75">
      <c r="B73" s="1"/>
      <c r="C73" t="s">
        <v>112</v>
      </c>
      <c r="J73" s="4"/>
    </row>
    <row r="74" spans="2:10" ht="12.75">
      <c r="B74" s="1"/>
      <c r="C74" t="s">
        <v>113</v>
      </c>
      <c r="J74" s="4"/>
    </row>
    <row r="75" spans="2:10" ht="12.75">
      <c r="B75" s="1"/>
      <c r="J75" s="4"/>
    </row>
    <row r="76" spans="2:10" ht="12.75">
      <c r="B76" s="1">
        <v>9</v>
      </c>
      <c r="C76" t="s">
        <v>114</v>
      </c>
      <c r="J76" s="4"/>
    </row>
    <row r="77" spans="2:10" ht="12.75">
      <c r="B77" s="1"/>
      <c r="C77" t="s">
        <v>115</v>
      </c>
      <c r="J77" s="4"/>
    </row>
    <row r="78" spans="2:10" ht="12.75">
      <c r="B78" s="1"/>
      <c r="C78" t="s">
        <v>116</v>
      </c>
      <c r="J78" s="4"/>
    </row>
    <row r="79" spans="2:10" ht="12.75">
      <c r="B79" s="1"/>
      <c r="J79" s="4"/>
    </row>
    <row r="80" spans="2:10" ht="12.75">
      <c r="B80" s="1"/>
      <c r="C80" t="s">
        <v>117</v>
      </c>
      <c r="J80" s="4"/>
    </row>
    <row r="81" spans="2:10" ht="12.75">
      <c r="B81" s="1"/>
      <c r="C81" t="s">
        <v>118</v>
      </c>
      <c r="J81" s="4"/>
    </row>
    <row r="82" spans="2:10" ht="12.75">
      <c r="B82" s="1"/>
      <c r="C82" t="s">
        <v>119</v>
      </c>
      <c r="J82" s="4"/>
    </row>
    <row r="83" spans="2:10" ht="12.75">
      <c r="B83" s="1"/>
      <c r="J83" s="4"/>
    </row>
    <row r="84" spans="2:10" ht="12.75">
      <c r="B84" s="1"/>
      <c r="C84" t="s">
        <v>120</v>
      </c>
      <c r="J84" s="4"/>
    </row>
    <row r="85" spans="2:10" ht="12.75">
      <c r="B85" s="1"/>
      <c r="C85" t="s">
        <v>121</v>
      </c>
      <c r="J85" s="4"/>
    </row>
    <row r="86" spans="2:10" ht="12.75">
      <c r="B86" s="1"/>
      <c r="J86" s="4"/>
    </row>
    <row r="87" spans="2:10" ht="12.75">
      <c r="B87" s="1"/>
      <c r="C87" t="s">
        <v>122</v>
      </c>
      <c r="J87" s="4"/>
    </row>
    <row r="88" spans="2:10" ht="12.75">
      <c r="B88" s="1"/>
      <c r="C88" t="s">
        <v>123</v>
      </c>
      <c r="J88" s="4"/>
    </row>
    <row r="89" spans="2:10" ht="12.75">
      <c r="B89" s="1"/>
      <c r="C89" t="s">
        <v>124</v>
      </c>
      <c r="J89" s="4"/>
    </row>
    <row r="90" spans="2:10" ht="12.75">
      <c r="B90" s="1"/>
      <c r="J90" s="4"/>
    </row>
    <row r="91" spans="2:10" ht="12.75">
      <c r="B91" s="1"/>
      <c r="C91" t="s">
        <v>125</v>
      </c>
      <c r="J91" s="4"/>
    </row>
    <row r="92" spans="2:10" ht="12.75">
      <c r="B92" s="1"/>
      <c r="C92" t="s">
        <v>126</v>
      </c>
      <c r="J92" s="4"/>
    </row>
    <row r="93" spans="2:10" ht="12.75">
      <c r="B93" s="1"/>
      <c r="J93" s="4"/>
    </row>
    <row r="94" spans="2:10" ht="12.75">
      <c r="B94" s="1"/>
      <c r="C94" t="s">
        <v>127</v>
      </c>
      <c r="J94" s="4"/>
    </row>
    <row r="95" spans="2:10" ht="12.75">
      <c r="B95" s="1"/>
      <c r="C95" t="s">
        <v>128</v>
      </c>
      <c r="J95" s="4"/>
    </row>
    <row r="96" spans="2:10" ht="12.75">
      <c r="B96" s="1"/>
      <c r="C96" t="s">
        <v>129</v>
      </c>
      <c r="J96" s="4"/>
    </row>
    <row r="97" spans="2:10" ht="12.75">
      <c r="B97" s="1"/>
      <c r="C97" t="s">
        <v>130</v>
      </c>
      <c r="J97" s="4"/>
    </row>
    <row r="98" spans="2:10" ht="12.75">
      <c r="B98" s="1"/>
      <c r="J98" s="4"/>
    </row>
    <row r="99" spans="2:10" ht="12.75">
      <c r="B99" s="1"/>
      <c r="C99" t="s">
        <v>131</v>
      </c>
      <c r="J99" s="4"/>
    </row>
    <row r="100" spans="2:10" ht="12.75">
      <c r="B100" s="1"/>
      <c r="C100" t="s">
        <v>132</v>
      </c>
      <c r="J100" s="4"/>
    </row>
    <row r="101" spans="2:10" ht="12.75">
      <c r="B101" s="1"/>
      <c r="C101" t="s">
        <v>133</v>
      </c>
      <c r="J101" s="4"/>
    </row>
    <row r="102" spans="2:10" ht="12.75">
      <c r="B102" s="1"/>
      <c r="J102" s="4"/>
    </row>
    <row r="103" spans="2:10" ht="12.75">
      <c r="B103" s="1">
        <v>10</v>
      </c>
      <c r="C103" t="s">
        <v>134</v>
      </c>
      <c r="J103" s="4"/>
    </row>
    <row r="104" spans="2:10" ht="12.75">
      <c r="B104" s="1"/>
      <c r="C104" t="s">
        <v>135</v>
      </c>
      <c r="J104" s="4"/>
    </row>
    <row r="105" spans="2:10" ht="12.75">
      <c r="B105" s="1"/>
      <c r="C105" t="s">
        <v>136</v>
      </c>
      <c r="J105" s="4"/>
    </row>
    <row r="106" spans="2:10" ht="12.75">
      <c r="B106" s="1"/>
      <c r="C106" t="s">
        <v>137</v>
      </c>
      <c r="J106" s="4"/>
    </row>
    <row r="107" spans="2:10" ht="12.75">
      <c r="B107" s="1"/>
      <c r="J107" s="4"/>
    </row>
    <row r="108" spans="2:10" ht="12.75">
      <c r="B108" s="1"/>
      <c r="C108" s="22" t="s">
        <v>0</v>
      </c>
      <c r="D108" s="22"/>
      <c r="E108" s="22"/>
      <c r="F108" s="22"/>
      <c r="G108" s="22"/>
      <c r="H108" s="22"/>
      <c r="I108" s="22"/>
      <c r="J108" s="23"/>
    </row>
    <row r="109" spans="2:10" ht="12.75">
      <c r="B109" s="1"/>
      <c r="C109" s="22" t="s">
        <v>1</v>
      </c>
      <c r="D109" s="22"/>
      <c r="E109" s="22"/>
      <c r="F109" s="22"/>
      <c r="G109" s="22"/>
      <c r="H109" s="22"/>
      <c r="I109" s="22"/>
      <c r="J109" s="23"/>
    </row>
    <row r="110" spans="2:10" ht="12.75">
      <c r="B110" s="1"/>
      <c r="C110" s="22" t="s">
        <v>2</v>
      </c>
      <c r="D110" s="22"/>
      <c r="E110" s="22"/>
      <c r="F110" s="22"/>
      <c r="G110" s="22"/>
      <c r="H110" s="22"/>
      <c r="I110" s="22"/>
      <c r="J110" s="23"/>
    </row>
    <row r="111" spans="2:10" ht="12.75">
      <c r="B111" s="1"/>
      <c r="C111" s="22" t="s">
        <v>3</v>
      </c>
      <c r="D111" s="22"/>
      <c r="E111" s="22"/>
      <c r="F111" s="22"/>
      <c r="G111" s="22"/>
      <c r="H111" s="22"/>
      <c r="I111" s="22"/>
      <c r="J111" s="23"/>
    </row>
    <row r="112" spans="2:10" ht="12.75">
      <c r="B112" s="1"/>
      <c r="C112" s="22"/>
      <c r="D112" s="22"/>
      <c r="E112" s="22"/>
      <c r="F112" s="22"/>
      <c r="G112" s="22"/>
      <c r="H112" s="22"/>
      <c r="I112" s="22"/>
      <c r="J112" s="23"/>
    </row>
    <row r="113" spans="2:10" ht="12.75">
      <c r="B113" s="1"/>
      <c r="C113" s="22" t="s">
        <v>79</v>
      </c>
      <c r="D113" s="22"/>
      <c r="E113" s="22"/>
      <c r="F113" s="22"/>
      <c r="G113" s="22"/>
      <c r="H113" s="22"/>
      <c r="I113" s="22"/>
      <c r="J113" s="23"/>
    </row>
    <row r="114" spans="2:10" ht="12.75">
      <c r="B114" s="1"/>
      <c r="C114" s="36" t="str">
        <f>+C9</f>
        <v>30-JUNE-2001</v>
      </c>
      <c r="D114" s="22"/>
      <c r="E114" s="22"/>
      <c r="F114" s="22"/>
      <c r="G114" s="22"/>
      <c r="H114" s="22"/>
      <c r="I114" s="22"/>
      <c r="J114" s="23"/>
    </row>
    <row r="115" spans="2:10" ht="12.75">
      <c r="B115" s="1"/>
      <c r="C115" s="36"/>
      <c r="D115" s="22"/>
      <c r="E115" s="22"/>
      <c r="F115" s="22"/>
      <c r="G115" s="22"/>
      <c r="H115" s="22"/>
      <c r="I115" s="22"/>
      <c r="J115" s="23"/>
    </row>
    <row r="116" spans="2:10" ht="12.75">
      <c r="B116" s="1"/>
      <c r="J116" s="4"/>
    </row>
    <row r="117" spans="2:10" ht="12.75">
      <c r="B117" s="1">
        <v>11</v>
      </c>
      <c r="C117" t="s">
        <v>138</v>
      </c>
      <c r="J117" s="4"/>
    </row>
    <row r="118" spans="2:10" ht="12.75">
      <c r="B118" s="1"/>
      <c r="C118" t="s">
        <v>139</v>
      </c>
      <c r="J118" s="4"/>
    </row>
    <row r="119" spans="2:10" ht="12.75">
      <c r="B119" s="1"/>
      <c r="I119" s="1" t="s">
        <v>51</v>
      </c>
      <c r="J119" s="1"/>
    </row>
    <row r="120" spans="2:10" ht="12.75">
      <c r="B120" s="1"/>
      <c r="I120" s="1" t="s">
        <v>52</v>
      </c>
      <c r="J120" s="1"/>
    </row>
    <row r="121" spans="2:10" ht="12.75">
      <c r="B121" s="1"/>
      <c r="I121" s="44">
        <f>+H28</f>
        <v>37072</v>
      </c>
      <c r="J121" s="44"/>
    </row>
    <row r="122" spans="2:10" ht="12.75">
      <c r="B122" s="1"/>
      <c r="I122" s="1" t="s">
        <v>15</v>
      </c>
      <c r="J122" s="1"/>
    </row>
    <row r="123" spans="2:10" ht="12.75">
      <c r="B123" s="1" t="s">
        <v>140</v>
      </c>
      <c r="C123" t="s">
        <v>65</v>
      </c>
      <c r="J123" s="33"/>
    </row>
    <row r="124" spans="2:10" ht="12.75">
      <c r="B124" s="1"/>
      <c r="C124" s="45" t="s">
        <v>141</v>
      </c>
      <c r="I124" s="1"/>
      <c r="J124" s="46"/>
    </row>
    <row r="125" spans="2:10" ht="12.75">
      <c r="B125" s="1"/>
      <c r="C125" t="s">
        <v>75</v>
      </c>
      <c r="I125" s="47">
        <v>0</v>
      </c>
      <c r="J125" s="48"/>
    </row>
    <row r="126" spans="2:10" ht="12.75">
      <c r="B126" s="1"/>
      <c r="C126" s="45" t="s">
        <v>142</v>
      </c>
      <c r="I126" s="47"/>
      <c r="J126" s="49"/>
    </row>
    <row r="127" spans="2:10" ht="12.75">
      <c r="B127" s="1"/>
      <c r="C127" t="s">
        <v>143</v>
      </c>
      <c r="I127" s="47">
        <f>+'[1]B Sheet Qtr (2)'!O98</f>
        <v>2643</v>
      </c>
      <c r="J127" s="49"/>
    </row>
    <row r="128" spans="2:10" ht="12.75">
      <c r="B128" s="1"/>
      <c r="C128" t="s">
        <v>144</v>
      </c>
      <c r="I128" s="47">
        <f>+'[1]B Sheet Qtr (2)'!O99</f>
        <v>154</v>
      </c>
      <c r="J128" s="49"/>
    </row>
    <row r="129" spans="2:10" ht="12.75">
      <c r="B129" s="1"/>
      <c r="C129" t="s">
        <v>145</v>
      </c>
      <c r="I129" s="47">
        <f>+'[1]B Sheet Qtr (2)'!O100</f>
        <v>2018</v>
      </c>
      <c r="J129" s="49"/>
    </row>
    <row r="130" spans="2:10" ht="12.75">
      <c r="B130" s="1"/>
      <c r="C130" t="s">
        <v>146</v>
      </c>
      <c r="I130" s="47">
        <f>+'[1]B Sheet Qtr (2)'!O101</f>
        <v>153</v>
      </c>
      <c r="J130" s="49"/>
    </row>
    <row r="131" spans="2:10" ht="12.75">
      <c r="B131" s="1"/>
      <c r="C131" t="s">
        <v>147</v>
      </c>
      <c r="I131" s="47">
        <f>+'[1]B Sheet Qtr (2)'!O102</f>
        <v>610</v>
      </c>
      <c r="J131" s="49"/>
    </row>
    <row r="132" spans="2:10" ht="12.75">
      <c r="B132" s="1"/>
      <c r="I132" s="50">
        <f>SUM(I127:I131)</f>
        <v>5578</v>
      </c>
      <c r="J132" s="49"/>
    </row>
    <row r="133" spans="2:10" ht="12.75">
      <c r="B133" s="1"/>
      <c r="I133" s="50">
        <f>+I125+I132</f>
        <v>5578</v>
      </c>
      <c r="J133" s="49"/>
    </row>
    <row r="134" spans="2:10" ht="12.75">
      <c r="B134" s="1" t="s">
        <v>148</v>
      </c>
      <c r="C134" s="45" t="s">
        <v>75</v>
      </c>
      <c r="J134" s="33"/>
    </row>
    <row r="135" spans="2:10" ht="12.75">
      <c r="B135" s="1"/>
      <c r="C135" t="s">
        <v>149</v>
      </c>
      <c r="I135" s="47"/>
      <c r="J135" s="49"/>
    </row>
    <row r="136" spans="2:10" ht="12.75">
      <c r="B136" s="1"/>
      <c r="C136" s="45" t="s">
        <v>141</v>
      </c>
      <c r="I136" s="47"/>
      <c r="J136" s="49"/>
    </row>
    <row r="137" spans="2:10" ht="12.75">
      <c r="B137" s="1"/>
      <c r="C137" t="s">
        <v>150</v>
      </c>
      <c r="I137" s="47">
        <v>0</v>
      </c>
      <c r="J137" s="49"/>
    </row>
    <row r="138" spans="2:10" ht="12.75">
      <c r="B138" s="1"/>
      <c r="C138" t="s">
        <v>151</v>
      </c>
      <c r="I138" s="47">
        <f>+'[1]B Sheet Qtr (2)'!K95</f>
        <v>2018</v>
      </c>
      <c r="J138" s="49"/>
    </row>
    <row r="139" spans="2:10" ht="12.75">
      <c r="B139" s="1"/>
      <c r="I139" s="50">
        <f>SUM(I137:I138)</f>
        <v>2018</v>
      </c>
      <c r="J139" s="49"/>
    </row>
    <row r="140" spans="2:10" ht="12.75">
      <c r="B140" s="1"/>
      <c r="C140" s="45" t="s">
        <v>142</v>
      </c>
      <c r="I140" s="47"/>
      <c r="J140" s="49"/>
    </row>
    <row r="141" spans="2:10" ht="12.75">
      <c r="B141" s="1"/>
      <c r="C141" t="s">
        <v>150</v>
      </c>
      <c r="I141" s="47">
        <f>'[1]B Sheet Qtr (2)'!K106</f>
        <v>610</v>
      </c>
      <c r="J141" s="49"/>
    </row>
    <row r="142" spans="2:10" ht="12.75">
      <c r="B142" s="1"/>
      <c r="C142" t="s">
        <v>151</v>
      </c>
      <c r="I142" s="47">
        <f>'[1]B Sheet Qtr (2)'!K107</f>
        <v>0</v>
      </c>
      <c r="J142" s="49"/>
    </row>
    <row r="143" spans="2:10" ht="12.75">
      <c r="B143" s="1"/>
      <c r="I143" s="50">
        <f>SUM(I141:I142)</f>
        <v>610</v>
      </c>
      <c r="J143" s="49"/>
    </row>
    <row r="144" spans="2:10" ht="12.75">
      <c r="B144" s="1"/>
      <c r="I144" s="50">
        <f>+I139+I143</f>
        <v>2628</v>
      </c>
      <c r="J144" s="49"/>
    </row>
    <row r="145" spans="2:10" ht="12.75">
      <c r="B145" s="1"/>
      <c r="C145" t="s">
        <v>152</v>
      </c>
      <c r="I145" s="47"/>
      <c r="J145" s="51"/>
    </row>
    <row r="146" spans="2:10" ht="12.75">
      <c r="B146" s="1"/>
      <c r="I146" s="52">
        <f>-I137-I141</f>
        <v>-610</v>
      </c>
      <c r="J146" s="49"/>
    </row>
    <row r="147" spans="2:10" ht="12.75">
      <c r="B147" s="1"/>
      <c r="I147" s="53">
        <f>SUM(I144:I146)</f>
        <v>2018</v>
      </c>
      <c r="J147" s="54"/>
    </row>
    <row r="148" spans="2:10" ht="12.75">
      <c r="B148" s="1"/>
      <c r="I148" s="43"/>
      <c r="J148" s="55"/>
    </row>
    <row r="149" spans="2:10" ht="12.75">
      <c r="B149" s="1">
        <v>12</v>
      </c>
      <c r="C149" t="s">
        <v>153</v>
      </c>
      <c r="J149" s="4"/>
    </row>
    <row r="150" spans="2:10" ht="12.75">
      <c r="B150" s="1"/>
      <c r="C150" t="s">
        <v>154</v>
      </c>
      <c r="J150" s="4"/>
    </row>
    <row r="151" spans="2:10" ht="12.75">
      <c r="B151" s="1"/>
      <c r="C151" t="s">
        <v>155</v>
      </c>
      <c r="J151" s="4"/>
    </row>
    <row r="152" spans="2:10" ht="12.75">
      <c r="B152" s="1"/>
      <c r="C152" t="s">
        <v>96</v>
      </c>
      <c r="J152" s="4"/>
    </row>
    <row r="153" spans="2:10" ht="12.75">
      <c r="B153" s="1"/>
      <c r="J153" s="4"/>
    </row>
    <row r="154" spans="2:10" ht="12.75">
      <c r="B154" s="1">
        <v>13</v>
      </c>
      <c r="C154" t="s">
        <v>156</v>
      </c>
      <c r="J154" s="4"/>
    </row>
    <row r="155" spans="2:10" ht="12.75">
      <c r="B155" s="1"/>
      <c r="C155" t="s">
        <v>157</v>
      </c>
      <c r="J155" s="4"/>
    </row>
    <row r="156" spans="2:10" ht="12.75">
      <c r="B156" s="1"/>
      <c r="C156" t="s">
        <v>158</v>
      </c>
      <c r="J156" s="4"/>
    </row>
    <row r="157" spans="2:10" ht="12.75">
      <c r="B157" s="1"/>
      <c r="C157" s="16" t="s">
        <v>159</v>
      </c>
      <c r="J157" s="4"/>
    </row>
    <row r="158" spans="2:10" ht="12.75">
      <c r="B158" s="1"/>
      <c r="C158" s="16" t="s">
        <v>160</v>
      </c>
      <c r="J158" s="4"/>
    </row>
    <row r="159" spans="2:10" ht="12.75">
      <c r="B159" s="1"/>
      <c r="C159" s="16" t="s">
        <v>161</v>
      </c>
      <c r="J159" s="4"/>
    </row>
    <row r="160" spans="2:10" ht="12.75">
      <c r="B160" s="1"/>
      <c r="C160" s="16" t="s">
        <v>27</v>
      </c>
      <c r="J160" s="4"/>
    </row>
    <row r="161" spans="2:10" ht="12.75">
      <c r="B161" s="1"/>
      <c r="C161" s="16"/>
      <c r="J161" s="4"/>
    </row>
    <row r="162" spans="2:10" ht="12.75">
      <c r="B162" s="1"/>
      <c r="C162" s="16"/>
      <c r="J162" s="4"/>
    </row>
    <row r="163" spans="2:10" ht="12.75">
      <c r="B163" s="1"/>
      <c r="C163" s="22" t="s">
        <v>0</v>
      </c>
      <c r="D163" s="22"/>
      <c r="E163" s="22"/>
      <c r="F163" s="22"/>
      <c r="G163" s="22"/>
      <c r="H163" s="22"/>
      <c r="I163" s="22"/>
      <c r="J163" s="23"/>
    </row>
    <row r="164" spans="2:10" ht="12.75">
      <c r="B164" s="1"/>
      <c r="C164" s="22" t="s">
        <v>1</v>
      </c>
      <c r="D164" s="22"/>
      <c r="E164" s="22"/>
      <c r="F164" s="22"/>
      <c r="G164" s="22"/>
      <c r="H164" s="22"/>
      <c r="I164" s="22"/>
      <c r="J164" s="23"/>
    </row>
    <row r="165" spans="2:10" ht="12.75">
      <c r="B165" s="1"/>
      <c r="C165" s="22" t="s">
        <v>2</v>
      </c>
      <c r="D165" s="22"/>
      <c r="E165" s="22"/>
      <c r="F165" s="22"/>
      <c r="G165" s="22"/>
      <c r="H165" s="22"/>
      <c r="I165" s="22"/>
      <c r="J165" s="23"/>
    </row>
    <row r="166" spans="2:10" ht="12.75">
      <c r="B166" s="1"/>
      <c r="C166" s="22" t="s">
        <v>3</v>
      </c>
      <c r="D166" s="22"/>
      <c r="E166" s="22"/>
      <c r="F166" s="22"/>
      <c r="G166" s="22"/>
      <c r="H166" s="22"/>
      <c r="I166" s="22"/>
      <c r="J166" s="23"/>
    </row>
    <row r="167" spans="2:10" ht="12.75">
      <c r="B167" s="1"/>
      <c r="C167" s="22"/>
      <c r="D167" s="22"/>
      <c r="E167" s="22"/>
      <c r="F167" s="22"/>
      <c r="G167" s="22"/>
      <c r="H167" s="22"/>
      <c r="I167" s="22"/>
      <c r="J167" s="23"/>
    </row>
    <row r="168" spans="2:10" ht="12.75">
      <c r="B168" s="1"/>
      <c r="C168" s="22" t="s">
        <v>79</v>
      </c>
      <c r="D168" s="22"/>
      <c r="E168" s="22"/>
      <c r="F168" s="22"/>
      <c r="G168" s="22"/>
      <c r="H168" s="22"/>
      <c r="I168" s="22"/>
      <c r="J168" s="23"/>
    </row>
    <row r="169" spans="2:10" ht="12.75">
      <c r="B169" s="1"/>
      <c r="C169" s="36" t="str">
        <f>+C9</f>
        <v>30-JUNE-2001</v>
      </c>
      <c r="D169" s="22"/>
      <c r="E169" s="22"/>
      <c r="F169" s="22"/>
      <c r="G169" s="22"/>
      <c r="H169" s="22"/>
      <c r="I169" s="22"/>
      <c r="J169" s="23"/>
    </row>
    <row r="170" spans="2:10" ht="12.75">
      <c r="B170" s="1"/>
      <c r="C170" s="36"/>
      <c r="D170" s="22"/>
      <c r="E170" s="22"/>
      <c r="F170" s="22"/>
      <c r="G170" s="22"/>
      <c r="H170" s="22"/>
      <c r="I170" s="22"/>
      <c r="J170" s="23"/>
    </row>
    <row r="171" spans="2:10" ht="12.75">
      <c r="B171" s="1"/>
      <c r="C171" s="16"/>
      <c r="J171" s="4"/>
    </row>
    <row r="172" spans="2:10" ht="12.75">
      <c r="B172" s="1">
        <v>14</v>
      </c>
      <c r="C172" t="s">
        <v>162</v>
      </c>
      <c r="J172" s="4"/>
    </row>
    <row r="173" spans="2:10" ht="12.75">
      <c r="B173" s="1"/>
      <c r="C173" t="s">
        <v>163</v>
      </c>
      <c r="J173" s="4"/>
    </row>
    <row r="174" spans="2:10" ht="12.75">
      <c r="B174" s="1"/>
      <c r="C174" t="s">
        <v>164</v>
      </c>
      <c r="J174" s="4"/>
    </row>
    <row r="175" spans="2:10" ht="12.75">
      <c r="B175" s="1"/>
      <c r="C175" t="s">
        <v>165</v>
      </c>
      <c r="J175" s="4"/>
    </row>
    <row r="176" spans="2:10" ht="12.75">
      <c r="B176" s="1"/>
      <c r="J176" s="4"/>
    </row>
    <row r="177" spans="2:10" ht="12.75">
      <c r="B177" s="1">
        <v>15</v>
      </c>
      <c r="C177" t="s">
        <v>166</v>
      </c>
      <c r="J177" s="4"/>
    </row>
    <row r="178" spans="2:10" ht="12.75">
      <c r="B178" s="1"/>
      <c r="C178" t="s">
        <v>167</v>
      </c>
      <c r="J178" s="4"/>
    </row>
    <row r="179" spans="2:10" ht="12.75">
      <c r="B179" s="1"/>
      <c r="C179" t="s">
        <v>168</v>
      </c>
      <c r="J179" s="4"/>
    </row>
    <row r="180" spans="2:10" ht="12.75">
      <c r="B180" s="1"/>
      <c r="J180" s="4"/>
    </row>
    <row r="181" spans="2:10" ht="12.75">
      <c r="B181" s="1">
        <v>16</v>
      </c>
      <c r="C181" t="s">
        <v>169</v>
      </c>
      <c r="J181" s="4"/>
    </row>
    <row r="182" spans="2:10" ht="12.75">
      <c r="B182" s="1"/>
      <c r="C182" s="56" t="s">
        <v>170</v>
      </c>
      <c r="J182" s="4"/>
    </row>
    <row r="183" spans="2:10" ht="12.75">
      <c r="B183" s="1"/>
      <c r="H183" s="1" t="s">
        <v>17</v>
      </c>
      <c r="I183" s="1" t="s">
        <v>171</v>
      </c>
      <c r="J183" s="25" t="s">
        <v>172</v>
      </c>
    </row>
    <row r="184" spans="2:10" ht="12.75">
      <c r="B184" s="1"/>
      <c r="H184" s="1"/>
      <c r="I184" s="1" t="s">
        <v>173</v>
      </c>
      <c r="J184" s="25" t="s">
        <v>174</v>
      </c>
    </row>
    <row r="185" spans="2:10" ht="12.75">
      <c r="B185" s="1"/>
      <c r="H185" s="1"/>
      <c r="I185" s="1" t="s">
        <v>39</v>
      </c>
      <c r="J185" s="24"/>
    </row>
    <row r="186" spans="2:10" ht="12.75">
      <c r="B186" s="1"/>
      <c r="H186" s="1" t="s">
        <v>175</v>
      </c>
      <c r="I186" s="1" t="s">
        <v>175</v>
      </c>
      <c r="J186" s="1" t="s">
        <v>175</v>
      </c>
    </row>
    <row r="187" spans="2:10" ht="12.75">
      <c r="B187" s="1"/>
      <c r="J187" s="4"/>
    </row>
    <row r="188" spans="2:10" ht="12.75">
      <c r="B188" s="1"/>
      <c r="C188" t="s">
        <v>176</v>
      </c>
      <c r="H188" s="57">
        <f>+'[1]Qtr P&amp;L (2)'!L55-'[1]Qtr P&amp;L (2)'!H55</f>
        <v>1516</v>
      </c>
      <c r="I188" s="57">
        <f>+'[1]Qtr P&amp;L (2)'!L73-'[1]Qtr P&amp;L (2)'!H73</f>
        <v>59</v>
      </c>
      <c r="J188" s="57">
        <f>+'[1]B Sheet Qtr (2)'!O8+'[1]B Sheet Qtr (2)'!O11+'[1]B Sheet Qtr (2)'!O12+'[1]B Sheet Qtr (2)'!O14+'[1]B Sheet Qtr (2)'!O22-'[1]B Sheet Qtr (2)'!H8-'[1]B Sheet Qtr (2)'!H11-'[1]B Sheet Qtr (2)'!H12-'[1]B Sheet Qtr (2)'!H14-'[1]B Sheet Qtr (2)'!H22</f>
        <v>20199</v>
      </c>
    </row>
    <row r="189" spans="2:10" ht="12.75">
      <c r="B189" s="1"/>
      <c r="C189" t="s">
        <v>177</v>
      </c>
      <c r="H189" s="57">
        <f>+'[1]Qtr P&amp;L (2)'!H55</f>
        <v>112</v>
      </c>
      <c r="I189" s="57">
        <f>+'[1]Qtr P&amp;L (2)'!H67</f>
        <v>-14</v>
      </c>
      <c r="J189" s="57">
        <f>+'[1]B Sheet Qtr (2)'!H8+'[1]B Sheet Qtr (2)'!H11+'[1]B Sheet Qtr (2)'!H12+'[1]B Sheet Qtr (2)'!H14+'[1]B Sheet Qtr (2)'!H22</f>
        <v>794</v>
      </c>
    </row>
    <row r="190" spans="2:10" ht="12.75">
      <c r="B190" s="1"/>
      <c r="H190" s="57"/>
      <c r="I190" s="57"/>
      <c r="J190" s="57"/>
    </row>
    <row r="191" spans="2:10" ht="12.75">
      <c r="B191" s="1"/>
      <c r="C191" t="s">
        <v>91</v>
      </c>
      <c r="H191" s="57">
        <f>SUM(H188:H190)</f>
        <v>1628</v>
      </c>
      <c r="I191" s="57">
        <f>SUM(I188:I190)</f>
        <v>45</v>
      </c>
      <c r="J191" s="57">
        <f>SUM(J188:J190)</f>
        <v>20993</v>
      </c>
    </row>
    <row r="192" spans="2:10" ht="12.75">
      <c r="B192" s="1"/>
      <c r="H192" s="58"/>
      <c r="I192" s="58"/>
      <c r="J192" s="57"/>
    </row>
    <row r="193" spans="2:10" ht="12.75">
      <c r="B193" s="1"/>
      <c r="C193" s="56" t="s">
        <v>178</v>
      </c>
      <c r="H193" s="58"/>
      <c r="I193" s="58"/>
      <c r="J193" s="57"/>
    </row>
    <row r="194" spans="2:10" ht="12.75">
      <c r="B194" s="1"/>
      <c r="C194" t="s">
        <v>179</v>
      </c>
      <c r="H194" s="58">
        <f>+'[1]Qtr P&amp;L (2)'!G55</f>
        <v>522</v>
      </c>
      <c r="I194" s="58">
        <f>+'[1]Qtr P&amp;L (2)'!G73</f>
        <v>97</v>
      </c>
      <c r="J194" s="58">
        <f>+'[1]B Sheet Qtr (2)'!E8+'[1]B Sheet Qtr (2)'!E11+'[1]B Sheet Qtr (2)'!E22</f>
        <v>1721</v>
      </c>
    </row>
    <row r="195" spans="2:10" ht="12.75">
      <c r="B195" s="1"/>
      <c r="C195" t="s">
        <v>180</v>
      </c>
      <c r="H195" s="58">
        <f>+'[1]Qtr P&amp;L (2)'!F55+'[1]Qtr P&amp;L (2)'!H55</f>
        <v>975</v>
      </c>
      <c r="I195" s="58">
        <f>+'[1]Qtr P&amp;L (2)'!F73+'[1]Qtr P&amp;L (2)'!H73</f>
        <v>224</v>
      </c>
      <c r="J195" s="57">
        <f>+'[1]B Sheet Qtr (2)'!D8+'[1]B Sheet Qtr (2)'!D11+'[1]B Sheet Qtr (2)'!D22+'[1]B Sheet Qtr (2)'!F8+'[1]B Sheet Qtr (2)'!F11+'[1]B Sheet Qtr (2)'!F22</f>
        <v>3456</v>
      </c>
    </row>
    <row r="196" spans="2:10" ht="12.75">
      <c r="B196" s="1"/>
      <c r="C196" t="s">
        <v>181</v>
      </c>
      <c r="H196" s="58">
        <f>+'[1]Qtr P&amp;L (2)'!E55</f>
        <v>131</v>
      </c>
      <c r="I196" s="58">
        <f>+'[1]Qtr P&amp;L (2)'!E73</f>
        <v>-276</v>
      </c>
      <c r="J196" s="57">
        <f>+'[1]B Sheet Qtr (2)'!O8+'[1]B Sheet Qtr (2)'!O11+'[1]B Sheet Qtr (2)'!O12+'[1]B Sheet Qtr (2)'!O14+'[1]B Sheet Qtr (2)'!O22-'[1]B Sheet Qtr (2)'!F8-'[1]B Sheet Qtr (2)'!F11-'[1]B Sheet Qtr (2)'!F22-'[1]B Sheet Qtr (2)'!D8-'[1]B Sheet Qtr (2)'!D11-'[1]B Sheet Qtr (2)'!D22-'[1]B Sheet Qtr (2)'!E8-'[1]B Sheet Qtr (2)'!E11-'[1]B Sheet Qtr (2)'!E22</f>
        <v>15816</v>
      </c>
    </row>
    <row r="197" spans="2:10" ht="12.75">
      <c r="B197" s="1"/>
      <c r="H197" s="58"/>
      <c r="I197" s="58"/>
      <c r="J197" s="57"/>
    </row>
    <row r="198" spans="2:10" ht="12.75">
      <c r="B198" s="1"/>
      <c r="C198" t="s">
        <v>91</v>
      </c>
      <c r="H198" s="57">
        <f>SUM(H194:H197)</f>
        <v>1628</v>
      </c>
      <c r="I198" s="57">
        <f>SUM(I194:I197)</f>
        <v>45</v>
      </c>
      <c r="J198" s="57">
        <f>SUM(J194:J197)</f>
        <v>20993</v>
      </c>
    </row>
    <row r="199" spans="2:10" ht="12.75">
      <c r="B199" s="1"/>
      <c r="J199" s="4"/>
    </row>
    <row r="200" spans="2:10" ht="12.75">
      <c r="B200" s="1">
        <v>17</v>
      </c>
      <c r="C200" s="59" t="s">
        <v>182</v>
      </c>
      <c r="J200" s="4"/>
    </row>
    <row r="201" spans="2:10" ht="12.75">
      <c r="B201" s="1"/>
      <c r="C201" s="16" t="s">
        <v>183</v>
      </c>
      <c r="J201" s="4"/>
    </row>
    <row r="202" spans="2:10" ht="12.75">
      <c r="B202" s="1"/>
      <c r="C202" s="16" t="s">
        <v>184</v>
      </c>
      <c r="J202" s="4"/>
    </row>
    <row r="203" spans="2:10" ht="12.75">
      <c r="B203" s="1"/>
      <c r="C203" s="16" t="s">
        <v>185</v>
      </c>
      <c r="J203" s="4"/>
    </row>
    <row r="204" spans="2:10" ht="12.75">
      <c r="B204" s="1"/>
      <c r="C204" s="16" t="s">
        <v>186</v>
      </c>
      <c r="J204" s="4"/>
    </row>
    <row r="205" spans="2:10" ht="12.75">
      <c r="B205" s="1"/>
      <c r="C205" s="16" t="s">
        <v>187</v>
      </c>
      <c r="J205" s="4"/>
    </row>
    <row r="206" spans="2:10" ht="12.75">
      <c r="B206" s="1"/>
      <c r="C206" s="16" t="s">
        <v>188</v>
      </c>
      <c r="J206" s="4"/>
    </row>
    <row r="207" spans="2:10" ht="12.75">
      <c r="B207" s="1"/>
      <c r="J207" s="4"/>
    </row>
    <row r="208" spans="2:10" ht="12.75">
      <c r="B208" s="1">
        <v>18</v>
      </c>
      <c r="C208" s="59" t="s">
        <v>189</v>
      </c>
      <c r="J208" s="4"/>
    </row>
    <row r="209" spans="2:10" ht="12.75">
      <c r="B209" s="1"/>
      <c r="C209" t="s">
        <v>190</v>
      </c>
      <c r="J209" s="4"/>
    </row>
    <row r="210" spans="2:10" ht="12.75">
      <c r="B210" s="1"/>
      <c r="C210" t="s">
        <v>191</v>
      </c>
      <c r="J210" s="4"/>
    </row>
    <row r="211" spans="2:10" ht="12.75">
      <c r="B211" s="1"/>
      <c r="C211" t="s">
        <v>192</v>
      </c>
      <c r="J211" s="4"/>
    </row>
    <row r="212" spans="2:10" ht="12.75">
      <c r="B212" s="1"/>
      <c r="J212" s="4"/>
    </row>
    <row r="213" spans="2:10" ht="12.75">
      <c r="B213" s="1"/>
      <c r="J213" s="4"/>
    </row>
    <row r="214" spans="2:10" ht="12.75">
      <c r="B214" s="1"/>
      <c r="C214" s="22" t="s">
        <v>0</v>
      </c>
      <c r="D214" s="22"/>
      <c r="E214" s="22"/>
      <c r="F214" s="22"/>
      <c r="G214" s="22"/>
      <c r="H214" s="22"/>
      <c r="I214" s="22"/>
      <c r="J214" s="23"/>
    </row>
    <row r="215" spans="2:10" ht="12.75">
      <c r="B215" s="1"/>
      <c r="C215" s="22" t="s">
        <v>1</v>
      </c>
      <c r="D215" s="22"/>
      <c r="E215" s="22"/>
      <c r="F215" s="22"/>
      <c r="G215" s="22"/>
      <c r="H215" s="22"/>
      <c r="I215" s="22"/>
      <c r="J215" s="23"/>
    </row>
    <row r="216" spans="2:10" ht="12.75">
      <c r="B216" s="1"/>
      <c r="C216" s="22" t="s">
        <v>2</v>
      </c>
      <c r="D216" s="22"/>
      <c r="E216" s="22"/>
      <c r="F216" s="22"/>
      <c r="G216" s="22"/>
      <c r="H216" s="22"/>
      <c r="I216" s="22"/>
      <c r="J216" s="23"/>
    </row>
    <row r="217" spans="2:10" ht="12.75">
      <c r="B217" s="1"/>
      <c r="C217" s="22" t="s">
        <v>3</v>
      </c>
      <c r="D217" s="22"/>
      <c r="E217" s="22"/>
      <c r="F217" s="22"/>
      <c r="G217" s="22"/>
      <c r="H217" s="22"/>
      <c r="I217" s="22"/>
      <c r="J217" s="23"/>
    </row>
    <row r="218" spans="2:10" ht="12.75">
      <c r="B218" s="1"/>
      <c r="C218" s="22"/>
      <c r="D218" s="22"/>
      <c r="E218" s="22"/>
      <c r="F218" s="22"/>
      <c r="G218" s="22"/>
      <c r="H218" s="22"/>
      <c r="I218" s="22"/>
      <c r="J218" s="23"/>
    </row>
    <row r="219" spans="2:10" ht="12.75">
      <c r="B219" s="1"/>
      <c r="C219" s="22" t="s">
        <v>79</v>
      </c>
      <c r="D219" s="22"/>
      <c r="E219" s="22"/>
      <c r="F219" s="22"/>
      <c r="G219" s="22"/>
      <c r="H219" s="22"/>
      <c r="I219" s="22"/>
      <c r="J219" s="23"/>
    </row>
    <row r="220" spans="2:10" ht="12.75">
      <c r="B220" s="1"/>
      <c r="C220" s="36" t="str">
        <f>+C9</f>
        <v>30-JUNE-2001</v>
      </c>
      <c r="D220" s="22"/>
      <c r="E220" s="22"/>
      <c r="F220" s="22"/>
      <c r="G220" s="22"/>
      <c r="H220" s="22"/>
      <c r="I220" s="22"/>
      <c r="J220" s="23"/>
    </row>
    <row r="221" spans="2:10" ht="12.75">
      <c r="B221" s="1"/>
      <c r="C221" s="36"/>
      <c r="D221" s="22"/>
      <c r="E221" s="22"/>
      <c r="F221" s="22"/>
      <c r="G221" s="22"/>
      <c r="H221" s="22"/>
      <c r="I221" s="22"/>
      <c r="J221" s="23"/>
    </row>
    <row r="222" spans="2:10" ht="12.75">
      <c r="B222" s="1"/>
      <c r="J222" s="4"/>
    </row>
    <row r="223" spans="2:10" ht="12.75">
      <c r="B223" s="1">
        <v>19</v>
      </c>
      <c r="C223" t="s">
        <v>193</v>
      </c>
      <c r="J223" s="4"/>
    </row>
    <row r="224" spans="2:10" ht="12.75">
      <c r="B224" s="1"/>
      <c r="C224" t="s">
        <v>194</v>
      </c>
      <c r="J224" s="4"/>
    </row>
    <row r="225" spans="2:10" ht="12.75">
      <c r="B225" s="1"/>
      <c r="C225" t="s">
        <v>195</v>
      </c>
      <c r="J225" s="4"/>
    </row>
    <row r="226" spans="2:10" ht="12.75">
      <c r="B226" s="1"/>
      <c r="C226" t="s">
        <v>196</v>
      </c>
      <c r="J226" s="4"/>
    </row>
    <row r="227" spans="2:10" ht="12.75">
      <c r="B227" s="1"/>
      <c r="J227" s="4"/>
    </row>
    <row r="228" spans="2:10" ht="12.75">
      <c r="B228" s="1">
        <v>20</v>
      </c>
      <c r="C228" t="s">
        <v>197</v>
      </c>
      <c r="J228" s="4"/>
    </row>
    <row r="229" spans="2:10" ht="12.75">
      <c r="B229" s="1"/>
      <c r="C229" t="s">
        <v>198</v>
      </c>
      <c r="J229" s="4"/>
    </row>
    <row r="230" spans="2:10" ht="12.75">
      <c r="B230" s="1"/>
      <c r="J230" s="4"/>
    </row>
    <row r="231" spans="2:10" ht="12.75">
      <c r="B231" s="1"/>
      <c r="J231" s="4"/>
    </row>
    <row r="232" spans="2:10" ht="12.75">
      <c r="B232" s="1"/>
      <c r="J232" s="4"/>
    </row>
    <row r="233" spans="2:10" ht="12.75">
      <c r="B233" s="1"/>
      <c r="J233" s="4"/>
    </row>
    <row r="234" spans="2:10" ht="12.75">
      <c r="B234" s="1"/>
      <c r="J234" s="4"/>
    </row>
    <row r="235" spans="2:10" ht="12.75">
      <c r="B235" s="1"/>
      <c r="J235" s="4"/>
    </row>
    <row r="236" spans="2:10" ht="12.75">
      <c r="B236" s="1"/>
      <c r="J236" s="4"/>
    </row>
    <row r="237" spans="2:10" ht="12.75">
      <c r="B237" s="1"/>
      <c r="J237" s="4"/>
    </row>
    <row r="238" spans="2:10" ht="12.75">
      <c r="B238" s="1"/>
      <c r="J238" s="4"/>
    </row>
    <row r="239" spans="2:10" ht="12.75">
      <c r="B239" s="1"/>
      <c r="C239" t="s">
        <v>199</v>
      </c>
      <c r="J239" s="4"/>
    </row>
    <row r="240" spans="2:10" ht="12.75">
      <c r="B240" s="1"/>
      <c r="J240" s="4"/>
    </row>
    <row r="241" spans="2:10" ht="12.75">
      <c r="B241" s="1"/>
      <c r="C241" s="45" t="s">
        <v>200</v>
      </c>
      <c r="J241" s="4"/>
    </row>
    <row r="242" spans="2:10" ht="12.75">
      <c r="B242" s="1"/>
      <c r="C242" t="s">
        <v>201</v>
      </c>
      <c r="J242" s="4"/>
    </row>
    <row r="243" spans="2:10" ht="12.75">
      <c r="B243" s="1"/>
      <c r="C243" t="s">
        <v>202</v>
      </c>
      <c r="J243" s="4"/>
    </row>
    <row r="244" spans="2:10" ht="12.75">
      <c r="B244" s="1"/>
      <c r="J244" s="4"/>
    </row>
    <row r="245" spans="2:10" ht="12.75">
      <c r="B245" s="1"/>
      <c r="C245" t="s">
        <v>203</v>
      </c>
      <c r="J245" s="4"/>
    </row>
    <row r="246" spans="2:10" ht="12.75">
      <c r="B246" s="1"/>
      <c r="J246" s="4"/>
    </row>
    <row r="247" spans="2:10" ht="12.75">
      <c r="B247" s="1"/>
      <c r="J247" s="4"/>
    </row>
    <row r="248" spans="2:10" ht="12.75">
      <c r="B248" s="1"/>
      <c r="J248" s="4"/>
    </row>
    <row r="249" spans="2:10" ht="12.75">
      <c r="B249" s="1"/>
      <c r="J249" s="4"/>
    </row>
    <row r="250" spans="2:10" ht="12.75">
      <c r="B250" s="1"/>
      <c r="J250" s="4"/>
    </row>
    <row r="251" spans="2:10" ht="12.75">
      <c r="B251" s="1"/>
      <c r="J251" s="4"/>
    </row>
    <row r="252" spans="2:10" ht="12.75">
      <c r="B252" s="1"/>
      <c r="J252" s="4"/>
    </row>
    <row r="253" spans="2:10" ht="12.75">
      <c r="B253" s="1"/>
      <c r="J253" s="4"/>
    </row>
    <row r="254" spans="2:10" ht="12.75">
      <c r="B254" s="1"/>
      <c r="J254" s="4"/>
    </row>
    <row r="255" spans="2:10" ht="12.75">
      <c r="B255" s="1"/>
      <c r="J255" s="4"/>
    </row>
    <row r="256" spans="2:10" ht="12.75">
      <c r="B256" s="1"/>
      <c r="J256" s="4"/>
    </row>
    <row r="257" spans="2:10" ht="12.75">
      <c r="B257" s="1"/>
      <c r="J257" s="4"/>
    </row>
    <row r="258" spans="2:10" ht="12.75">
      <c r="B258" s="1"/>
      <c r="J258" s="4"/>
    </row>
    <row r="259" spans="2:10" ht="12.75">
      <c r="B259" s="1"/>
      <c r="J259" s="4"/>
    </row>
    <row r="260" spans="2:10" ht="12.75">
      <c r="B260" s="1"/>
      <c r="J260" s="4"/>
    </row>
    <row r="261" spans="2:10" ht="12.75">
      <c r="B261" s="1"/>
      <c r="J261" s="4"/>
    </row>
    <row r="262" spans="2:10" ht="12.75">
      <c r="B262" s="1"/>
      <c r="J262" s="4"/>
    </row>
    <row r="263" spans="2:10" ht="12.75">
      <c r="B263" s="1"/>
      <c r="J263" s="4"/>
    </row>
    <row r="264" spans="2:10" ht="12.75">
      <c r="B264" s="1"/>
      <c r="J264" s="4"/>
    </row>
    <row r="265" spans="2:10" ht="12.75">
      <c r="B265" s="1"/>
      <c r="J265" s="4"/>
    </row>
    <row r="266" spans="2:10" ht="12.75">
      <c r="B266" s="1"/>
      <c r="J266" s="4"/>
    </row>
    <row r="267" spans="2:10" ht="12.75">
      <c r="B267" s="1"/>
      <c r="J267" s="4"/>
    </row>
    <row r="268" spans="2:10" ht="12.75">
      <c r="B268" s="1"/>
      <c r="J268" s="4"/>
    </row>
    <row r="269" spans="2:10" ht="12.75">
      <c r="B269" s="1"/>
      <c r="C269" s="22"/>
      <c r="D269" s="22"/>
      <c r="E269" s="22"/>
      <c r="F269" s="22"/>
      <c r="G269" s="22"/>
      <c r="H269" s="22"/>
      <c r="I269" s="22"/>
      <c r="J269" s="23"/>
    </row>
    <row r="270" spans="2:10" ht="12.75">
      <c r="B270" s="1"/>
      <c r="C270" s="22"/>
      <c r="D270" s="22"/>
      <c r="E270" s="22"/>
      <c r="F270" s="22"/>
      <c r="G270" s="22"/>
      <c r="H270" s="22"/>
      <c r="I270" s="22"/>
      <c r="J270" s="23"/>
    </row>
    <row r="271" spans="2:10" ht="12.75">
      <c r="B271" s="1"/>
      <c r="C271" s="22"/>
      <c r="D271" s="22"/>
      <c r="E271" s="22"/>
      <c r="F271" s="22"/>
      <c r="G271" s="22"/>
      <c r="H271" s="22"/>
      <c r="I271" s="22"/>
      <c r="J271" s="23"/>
    </row>
    <row r="272" spans="2:10" ht="12.75">
      <c r="B272" s="1"/>
      <c r="C272" s="22"/>
      <c r="D272" s="22"/>
      <c r="E272" s="22"/>
      <c r="F272" s="22"/>
      <c r="G272" s="22"/>
      <c r="H272" s="22"/>
      <c r="I272" s="22"/>
      <c r="J272" s="23"/>
    </row>
    <row r="273" spans="2:10" ht="12.75">
      <c r="B273" s="1"/>
      <c r="C273" s="22"/>
      <c r="D273" s="22"/>
      <c r="E273" s="22"/>
      <c r="F273" s="22"/>
      <c r="G273" s="22"/>
      <c r="H273" s="22"/>
      <c r="I273" s="22"/>
      <c r="J273" s="23"/>
    </row>
    <row r="274" spans="2:10" ht="12.75">
      <c r="B274" s="1"/>
      <c r="C274" s="22"/>
      <c r="D274" s="22"/>
      <c r="E274" s="22"/>
      <c r="F274" s="22"/>
      <c r="G274" s="22"/>
      <c r="H274" s="22"/>
      <c r="I274" s="22"/>
      <c r="J274" s="23"/>
    </row>
    <row r="275" spans="2:10" ht="12.75">
      <c r="B275" s="1"/>
      <c r="C275" s="36"/>
      <c r="D275" s="22"/>
      <c r="E275" s="22"/>
      <c r="F275" s="22"/>
      <c r="G275" s="22"/>
      <c r="H275" s="22"/>
      <c r="I275" s="22"/>
      <c r="J275" s="23"/>
    </row>
    <row r="276" spans="2:10" ht="12.75">
      <c r="B276" s="1"/>
      <c r="J276" s="4"/>
    </row>
    <row r="277" spans="2:10" ht="12.75">
      <c r="B277" s="1"/>
      <c r="J277" s="4"/>
    </row>
    <row r="278" spans="2:10" ht="12.75">
      <c r="B278" s="1"/>
      <c r="J278" s="4"/>
    </row>
    <row r="279" spans="2:10" ht="12.75">
      <c r="B279" s="1"/>
      <c r="J279" s="4"/>
    </row>
    <row r="280" spans="2:10" ht="12.75">
      <c r="B280" s="1"/>
      <c r="J280" s="4"/>
    </row>
    <row r="281" spans="2:10" ht="12.75">
      <c r="B281" s="1"/>
      <c r="J281" s="4"/>
    </row>
    <row r="282" spans="2:10" ht="12.75">
      <c r="B282" s="1"/>
      <c r="J282" s="4"/>
    </row>
    <row r="283" spans="2:10" ht="12.75">
      <c r="B283" s="1"/>
      <c r="J283" s="4"/>
    </row>
    <row r="284" spans="2:10" ht="12.75">
      <c r="B284" s="1"/>
      <c r="J284" s="4"/>
    </row>
    <row r="285" spans="2:10" ht="12.75">
      <c r="B285" s="1"/>
      <c r="J285" s="4"/>
    </row>
    <row r="286" spans="2:10" ht="12.75">
      <c r="B286" s="1"/>
      <c r="J286" s="4"/>
    </row>
    <row r="287" spans="2:10" ht="12.75">
      <c r="B287" s="1"/>
      <c r="J287" s="4"/>
    </row>
    <row r="288" spans="2:10" ht="12.75">
      <c r="B288" s="1"/>
      <c r="J288" s="4"/>
    </row>
    <row r="289" spans="2:10" ht="12.75">
      <c r="B289" s="1"/>
      <c r="J289" s="4"/>
    </row>
    <row r="290" spans="2:10" ht="12.75">
      <c r="B290" s="1"/>
      <c r="J290" s="4"/>
    </row>
    <row r="291" spans="2:10" ht="12.75">
      <c r="B291" s="1"/>
      <c r="J291" s="4"/>
    </row>
    <row r="292" spans="2:10" ht="12.75">
      <c r="B292" s="1"/>
      <c r="J292" s="4"/>
    </row>
    <row r="293" spans="2:10" ht="12.75">
      <c r="B293" s="1"/>
      <c r="J293" s="4"/>
    </row>
    <row r="294" spans="2:10" ht="12.75">
      <c r="B294" s="1"/>
      <c r="J294" s="4"/>
    </row>
    <row r="295" spans="2:10" ht="12.75">
      <c r="B295" s="1"/>
      <c r="J295" s="4"/>
    </row>
    <row r="296" spans="2:10" ht="12.75">
      <c r="B296" s="1"/>
      <c r="J296" s="4"/>
    </row>
    <row r="297" spans="2:10" ht="12.75">
      <c r="B297" s="1"/>
      <c r="J297" s="4"/>
    </row>
    <row r="298" spans="2:10" ht="12.75">
      <c r="B298" s="1"/>
      <c r="J298" s="4"/>
    </row>
    <row r="299" spans="2:10" ht="12.75">
      <c r="B299" s="1"/>
      <c r="J299" s="4"/>
    </row>
    <row r="300" spans="2:10" ht="12.75">
      <c r="B300" s="1"/>
      <c r="J300" s="4"/>
    </row>
    <row r="301" spans="2:10" ht="12.75">
      <c r="B301" s="1"/>
      <c r="J301" s="4"/>
    </row>
    <row r="302" spans="2:10" ht="12.75">
      <c r="B302" s="1"/>
      <c r="J302" s="4"/>
    </row>
    <row r="303" spans="2:10" ht="12.75">
      <c r="B303" s="1"/>
      <c r="J303" s="4"/>
    </row>
    <row r="304" spans="2:10" ht="12.75">
      <c r="B304" s="1"/>
      <c r="J304" s="4"/>
    </row>
    <row r="305" spans="2:10" ht="12.75">
      <c r="B305" s="1"/>
      <c r="J305" s="4"/>
    </row>
    <row r="306" spans="2:10" ht="12.75">
      <c r="B306" s="1"/>
      <c r="J306" s="4"/>
    </row>
    <row r="307" spans="2:10" ht="12.75">
      <c r="B307" s="1"/>
      <c r="J307" s="4"/>
    </row>
    <row r="308" spans="2:10" ht="12.75">
      <c r="B308" s="1"/>
      <c r="J308" s="4"/>
    </row>
    <row r="309" spans="2:10" ht="12.75">
      <c r="B309" s="1"/>
      <c r="J309" s="4"/>
    </row>
    <row r="310" spans="2:10" ht="12.75">
      <c r="B310" s="1"/>
      <c r="J310" s="4"/>
    </row>
    <row r="311" spans="2:10" ht="12.75">
      <c r="B311" s="1"/>
      <c r="J311" s="4"/>
    </row>
    <row r="312" spans="2:10" ht="12.75">
      <c r="B312" s="1"/>
      <c r="J312" s="4"/>
    </row>
    <row r="313" spans="2:10" ht="12.75">
      <c r="B313" s="1"/>
      <c r="J313" s="4"/>
    </row>
    <row r="314" spans="2:10" ht="12.75">
      <c r="B314" s="1"/>
      <c r="J314" s="4"/>
    </row>
    <row r="315" spans="2:10" ht="12.75">
      <c r="B315" s="1"/>
      <c r="J315" s="4"/>
    </row>
    <row r="316" spans="2:10" ht="12.75">
      <c r="B316" s="1"/>
      <c r="J316" s="4"/>
    </row>
    <row r="317" spans="2:10" ht="12.75">
      <c r="B317" s="1"/>
      <c r="J317" s="4"/>
    </row>
    <row r="318" spans="2:10" ht="12.75">
      <c r="B318" s="1"/>
      <c r="J318" s="4"/>
    </row>
    <row r="319" spans="2:10" ht="12.75">
      <c r="B319" s="1"/>
      <c r="J319" s="4"/>
    </row>
    <row r="320" spans="2:10" ht="12.75">
      <c r="B320" s="1"/>
      <c r="J320" s="4"/>
    </row>
    <row r="321" spans="2:10" ht="12.75">
      <c r="B321" s="1"/>
      <c r="J321" s="4"/>
    </row>
    <row r="322" spans="2:10" ht="12.75">
      <c r="B322" s="1"/>
      <c r="J322" s="4"/>
    </row>
    <row r="323" spans="2:10" ht="12.75">
      <c r="B323" s="1"/>
      <c r="J323" s="4"/>
    </row>
    <row r="324" spans="2:10" ht="12.75">
      <c r="B324" s="1"/>
      <c r="J324" s="4"/>
    </row>
    <row r="325" spans="2:10" ht="12.75">
      <c r="B325" s="1"/>
      <c r="J325" s="4"/>
    </row>
    <row r="326" spans="2:10" ht="12.75">
      <c r="B326" s="1"/>
      <c r="J326" s="4"/>
    </row>
    <row r="327" spans="2:10" ht="12.75">
      <c r="B327" s="1"/>
      <c r="J327" s="4"/>
    </row>
    <row r="328" spans="2:10" ht="12.75">
      <c r="B328" s="1"/>
      <c r="J328" s="4"/>
    </row>
    <row r="329" spans="2:10" ht="12.75">
      <c r="B329" s="1"/>
      <c r="J329" s="4"/>
    </row>
    <row r="330" spans="2:10" ht="12.75">
      <c r="B330" s="1"/>
      <c r="J330" s="4"/>
    </row>
    <row r="331" spans="2:10" ht="12.75">
      <c r="B331" s="1"/>
      <c r="J331" s="4"/>
    </row>
    <row r="332" spans="2:10" ht="12.75">
      <c r="B332" s="1"/>
      <c r="J332" s="4"/>
    </row>
    <row r="333" spans="2:10" ht="12.75">
      <c r="B333" s="1"/>
      <c r="J333" s="4"/>
    </row>
    <row r="334" spans="2:10" ht="12.75">
      <c r="B334" s="1"/>
      <c r="J334" s="4"/>
    </row>
    <row r="335" spans="2:10" ht="12.75">
      <c r="B335" s="1"/>
      <c r="J335" s="4"/>
    </row>
    <row r="336" spans="2:10" ht="12.75">
      <c r="B336" s="1"/>
      <c r="J336" s="4"/>
    </row>
    <row r="337" spans="2:10" ht="12.75">
      <c r="B337" s="1"/>
      <c r="J337" s="4"/>
    </row>
    <row r="338" spans="2:10" ht="12.75">
      <c r="B338" s="1"/>
      <c r="J338" s="4"/>
    </row>
    <row r="339" spans="2:10" ht="12.75">
      <c r="B339" s="1"/>
      <c r="J339" s="4"/>
    </row>
    <row r="340" spans="2:10" ht="12.75">
      <c r="B340" s="1"/>
      <c r="J340" s="4"/>
    </row>
    <row r="341" spans="2:10" ht="12.75">
      <c r="B341" s="1"/>
      <c r="J341" s="4"/>
    </row>
    <row r="342" spans="2:10" ht="12.75">
      <c r="B342" s="1"/>
      <c r="J342" s="4"/>
    </row>
    <row r="343" spans="2:10" ht="12.75">
      <c r="B343" s="1"/>
      <c r="J343" s="4"/>
    </row>
    <row r="344" spans="2:10" ht="12.75">
      <c r="B344" s="1"/>
      <c r="J344" s="4"/>
    </row>
    <row r="345" spans="2:10" ht="12.75">
      <c r="B345" s="1"/>
      <c r="J345" s="4"/>
    </row>
    <row r="346" spans="2:10" ht="12.75">
      <c r="B346" s="1"/>
      <c r="J346" s="4"/>
    </row>
    <row r="347" spans="2:10" ht="12.75">
      <c r="B347" s="1"/>
      <c r="J347" s="4"/>
    </row>
    <row r="348" spans="2:10" ht="12.75">
      <c r="B348" s="1"/>
      <c r="J348" s="4"/>
    </row>
    <row r="349" spans="2:10" ht="12.75">
      <c r="B349" s="1"/>
      <c r="J349" s="4"/>
    </row>
    <row r="350" spans="2:10" ht="12.75">
      <c r="B350" s="1"/>
      <c r="J350" s="4"/>
    </row>
    <row r="351" spans="2:10" ht="12.75">
      <c r="B351" s="1"/>
      <c r="J351" s="4"/>
    </row>
    <row r="352" spans="2:10" ht="12.75">
      <c r="B352" s="1"/>
      <c r="J352" s="4"/>
    </row>
    <row r="353" spans="2:10" ht="12.75">
      <c r="B353" s="1"/>
      <c r="J353" s="4"/>
    </row>
    <row r="354" spans="2:10" ht="12.75">
      <c r="B354" s="1"/>
      <c r="J354" s="4"/>
    </row>
    <row r="355" spans="2:10" ht="12.75">
      <c r="B355" s="1"/>
      <c r="J355" s="4"/>
    </row>
    <row r="356" spans="2:10" ht="12.75">
      <c r="B356" s="1"/>
      <c r="J356" s="4"/>
    </row>
    <row r="357" spans="2:10" ht="12.75">
      <c r="B357" s="1"/>
      <c r="J357" s="4"/>
    </row>
    <row r="358" spans="2:10" ht="12.75">
      <c r="B358" s="1"/>
      <c r="J358" s="4"/>
    </row>
    <row r="359" spans="2:10" ht="12.75">
      <c r="B359" s="1"/>
      <c r="J359" s="4"/>
    </row>
    <row r="360" spans="2:10" ht="12.75">
      <c r="B360" s="1"/>
      <c r="J360" s="4"/>
    </row>
    <row r="361" spans="2:10" ht="12.75">
      <c r="B361" s="1"/>
      <c r="J361" s="4"/>
    </row>
    <row r="362" spans="2:10" ht="12.75">
      <c r="B362" s="1"/>
      <c r="J362" s="4"/>
    </row>
    <row r="363" spans="2:10" ht="12.75">
      <c r="B363" s="1"/>
      <c r="J363" s="4"/>
    </row>
    <row r="364" spans="2:10" ht="12.75">
      <c r="B364" s="1"/>
      <c r="J364" s="4"/>
    </row>
    <row r="365" spans="2:10" ht="12.75">
      <c r="B365" s="1"/>
      <c r="J365" s="4"/>
    </row>
    <row r="366" spans="2:10" ht="12.75">
      <c r="B366" s="1"/>
      <c r="J366" s="4"/>
    </row>
    <row r="367" spans="2:10" ht="12.75">
      <c r="B367" s="1"/>
      <c r="J367" s="4"/>
    </row>
    <row r="368" spans="2:10" ht="12.75">
      <c r="B368" s="1"/>
      <c r="J368" s="4"/>
    </row>
    <row r="369" spans="2:10" ht="12.75">
      <c r="B369" s="1"/>
      <c r="J369" s="4"/>
    </row>
  </sheetData>
  <printOptions/>
  <pageMargins left="0.66" right="0.75" top="1" bottom="1" header="0.5" footer="0.5"/>
  <pageSetup horizontalDpi="600" verticalDpi="600" orientation="portrait" paperSize="9" r:id="rId1"/>
  <rowBreaks count="4" manualBreakCount="4">
    <brk id="53" max="255" man="1"/>
    <brk id="107" max="255" man="1"/>
    <brk id="162" max="255" man="1"/>
    <brk id="2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Widetech (M)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Widetech</dc:creator>
  <cp:keywords/>
  <dc:description/>
  <cp:lastModifiedBy>Widetech</cp:lastModifiedBy>
  <cp:lastPrinted>2001-08-16T03:56:21Z</cp:lastPrinted>
  <dcterms:created xsi:type="dcterms:W3CDTF">2001-08-16T03:52:54Z</dcterms:created>
  <dcterms:modified xsi:type="dcterms:W3CDTF">2001-08-16T03:59:10Z</dcterms:modified>
  <cp:category/>
  <cp:version/>
  <cp:contentType/>
  <cp:contentStatus/>
</cp:coreProperties>
</file>